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40" documentId="13_ncr:1_{F6CB121F-512D-4AA6-A0C1-0FB36C537598}" xr6:coauthVersionLast="47" xr6:coauthVersionMax="47" xr10:uidLastSave="{0DDAA96B-7205-4CF4-9242-49D0965E936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2" i="6"/>
  <c r="G2" i="6"/>
  <c r="I2" i="6"/>
  <c r="J2" i="6"/>
  <c r="L2"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G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3" i="6"/>
  <c r="I3" i="6"/>
  <c r="J3" i="6"/>
  <c r="L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<sst xmlns="http://schemas.openxmlformats.org/spreadsheetml/2006/main" count="179038" uniqueCount="39110">
  <si>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</si>
  <si>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</si>
  <si>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</si>
  <si>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</si>
  <si>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</si>
  <si>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</si>
  <si>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</si>
  <si>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</si>
  <si>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</si>
  <si>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</si>
  <si>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</si>
  <si>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</si>
  <si>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</si>
  <si>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</si>
  <si>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</si>
  <si>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</si>
  <si>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</si>
  <si>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</si>
  <si>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</si>
  <si>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</si>
  <si>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</si>
  <si>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</si>
  <si>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</si>
  <si>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</si>
  <si>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</si>
  <si>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</si>
  <si>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</si>
  <si>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</si>
  <si>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</si>
  <si>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</si>
  <si>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</si>
  <si>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</si>
  <si>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</si>
  <si>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</si>
  <si>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</si>
  <si>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</si>
  <si>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</si>
  <si>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</si>
  <si>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</si>
  <si>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</si>
  <si>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</si>
  <si>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</si>
  <si>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</si>
  <si>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</si>
  <si>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</si>
  <si>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</si>
  <si>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</si>
  <si>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</si>
  <si>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</si>
  <si>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</si>
  <si>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</si>
  <si>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</si>
  <si>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</si>
  <si>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</si>
  <si>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</si>
  <si>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</si>
  <si>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</si>
  <si>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</si>
  <si>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</si>
  <si>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</si>
  <si>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</si>
  <si>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</si>
  <si>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</si>
  <si>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</si>
  <si>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</si>
  <si>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</si>
  <si>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</si>
  <si>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</si>
  <si>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</si>
  <si>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</si>
  <si>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</si>
  <si>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</si>
  <si>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</si>
  <si>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</si>
  <si>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</si>
  <si>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</si>
  <si>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</si>
  <si>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</si>
  <si>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</si>
  <si>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</si>
  <si>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</si>
  <si>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</si>
  <si>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</si>
  <si>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</si>
  <si>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</si>
  <si>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</si>
  <si>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</si>
  <si>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</si>
  <si>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</si>
  <si>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</si>
  <si>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</si>
  <si>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</si>
  <si>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</si>
  <si>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</si>
  <si>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</si>
  <si>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</si>
  <si>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</si>
  <si>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</si>
  <si>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</si>
  <si>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</si>
  <si>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</si>
  <si>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</si>
  <si>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</si>
  <si>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</si>
  <si>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</si>
  <si>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</si>
  <si>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</si>
  <si>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</si>
  <si>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</si>
  <si>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</si>
  <si>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</si>
  <si>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</si>
  <si>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</si>
  <si>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</si>
  <si>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</si>
  <si>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</si>
  <si>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</si>
  <si>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</si>
  <si>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</si>
  <si>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</si>
  <si>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</si>
  <si>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</si>
  <si>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</si>
  <si>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</si>
  <si>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</si>
  <si>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</si>
  <si>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</si>
  <si>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</si>
  <si>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</si>
  <si>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</si>
  <si>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</si>
  <si>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</si>
  <si>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</si>
  <si>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</si>
  <si>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</si>
  <si>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</si>
  <si>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</si>
  <si>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</si>
  <si>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</si>
  <si>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</si>
  <si>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</si>
  <si>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</si>
  <si>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</si>
  <si>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</si>
  <si>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</si>
  <si>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</si>
  <si>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</si>
  <si>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</si>
  <si>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</si>
  <si>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</si>
  <si>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</si>
  <si>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</si>
  <si>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</si>
  <si>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</si>
  <si>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</si>
  <si>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</si>
  <si>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</si>
  <si>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</si>
  <si>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</si>
  <si>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</si>
  <si>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</si>
  <si>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</si>
  <si>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</si>
  <si>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</si>
  <si>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</si>
  <si>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</si>
  <si>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</si>
  <si>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</si>
  <si>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</si>
  <si>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</si>
  <si>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</si>
  <si>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</si>
  <si>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</si>
  <si>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</si>
  <si>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</si>
  <si>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</si>
  <si>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</si>
  <si>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</si>
  <si>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</si>
  <si>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</si>
  <si>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</si>
  <si>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</si>
  <si>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</si>
  <si>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</si>
  <si>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</si>
  <si>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</si>
  <si>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</si>
  <si>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</si>
  <si>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</si>
  <si>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</si>
  <si>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</si>
  <si>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</si>
  <si>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</si>
  <si>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</si>
  <si>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</si>
  <si>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</si>
  <si>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</si>
  <si>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</si>
  <si>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</si>
  <si>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</si>
  <si>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</si>
  <si>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</si>
  <si>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</si>
  <si>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</si>
  <si>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</si>
  <si>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</si>
  <si>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</si>
  <si>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</si>
  <si>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</si>
  <si>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</si>
  <si>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</si>
  <si>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</si>
  <si>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</si>
  <si>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</si>
  <si>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</si>
  <si>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</si>
  <si>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</si>
  <si>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</si>
  <si>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</si>
  <si>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</si>
  <si>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</si>
  <si>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</si>
  <si>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</si>
  <si>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</si>
  <si>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</si>
  <si>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</si>
  <si>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</si>
  <si>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</si>
  <si>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</si>
  <si>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</si>
  <si>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</si>
  <si>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</si>
  <si>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</si>
  <si>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</si>
  <si>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</si>
  <si>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</si>
  <si>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</si>
  <si>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</si>
  <si>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</si>
  <si>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</si>
  <si>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</si>
  <si>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</si>
  <si>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</si>
  <si>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</si>
  <si>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</si>
  <si>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</si>
  <si>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</si>
  <si>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</si>
  <si>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</si>
  <si>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</si>
  <si>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</si>
  <si>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</si>
  <si>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</si>
  <si>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</si>
  <si>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</si>
  <si>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</si>
  <si>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</si>
  <si>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</si>
  <si>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</si>
  <si>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</si>
  <si>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</si>
  <si>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</si>
  <si>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</si>
  <si>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</si>
  <si>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</si>
  <si>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</si>
  <si>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</si>
  <si>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</si>
  <si>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</si>
  <si>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</si>
  <si>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</si>
  <si>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</si>
  <si>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</si>
  <si>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</si>
  <si>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</si>
  <si>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</si>
  <si>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</si>
  <si>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</si>
  <si>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</si>
  <si>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</si>
  <si>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</si>
  <si>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</si>
  <si>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</si>
  <si>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</si>
  <si>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</si>
  <si>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</si>
  <si>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</si>
  <si>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</si>
  <si>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</si>
  <si>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</si>
  <si>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</si>
  <si>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</si>
  <si>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</si>
  <si>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</si>
  <si>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</si>
  <si>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</si>
  <si>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</si>
  <si>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</si>
  <si>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</si>
  <si>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</si>
  <si>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</si>
  <si>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</si>
  <si>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</si>
  <si>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</si>
  <si>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</si>
  <si>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</si>
  <si>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</si>
  <si>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</si>
  <si>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</si>
  <si>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</si>
  <si>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</si>
  <si>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</si>
  <si>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</si>
  <si>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</si>
  <si>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</si>
  <si>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</si>
  <si>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</si>
  <si>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</si>
  <si>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</si>
  <si>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</si>
  <si>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</si>
  <si>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</si>
  <si>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</si>
  <si>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</si>
  <si>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</si>
  <si>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</si>
  <si>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</si>
  <si>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</si>
  <si>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</si>
  <si>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</si>
  <si>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</si>
  <si>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</si>
  <si>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</si>
  <si>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</si>
  <si>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</si>
  <si>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</si>
  <si>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</si>
  <si>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</si>
  <si>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</si>
  <si>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</si>
  <si>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</si>
  <si>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</si>
  <si>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</si>
  <si>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</si>
  <si>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</si>
  <si>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</si>
  <si>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</si>
  <si>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</si>
  <si>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</si>
  <si>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</si>
  <si>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</si>
  <si>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</si>
  <si>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</si>
  <si>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</si>
  <si>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</si>
  <si>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</si>
  <si>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</si>
  <si>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</si>
  <si>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</si>
  <si>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</si>
  <si>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</si>
  <si>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</si>
  <si>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</si>
  <si>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</si>
  <si>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</si>
  <si>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</si>
  <si>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</si>
  <si>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</si>
  <si>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</si>
  <si>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</si>
  <si>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</si>
  <si>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</si>
  <si>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</si>
  <si>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</si>
  <si>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</si>
  <si>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</si>
  <si>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</si>
  <si>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</si>
  <si>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</si>
  <si>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</si>
  <si>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</si>
  <si>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</si>
  <si>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</si>
  <si>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</si>
  <si>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</si>
  <si>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</si>
  <si>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</si>
  <si>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</si>
  <si>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</si>
  <si>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</si>
  <si>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</si>
  <si>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</si>
  <si>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</si>
  <si>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</si>
  <si>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</si>
  <si>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</si>
  <si>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</si>
  <si>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</si>
  <si>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</si>
  <si>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</si>
  <si>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</si>
  <si>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</si>
  <si>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</si>
  <si>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</si>
  <si>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</si>
  <si>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</si>
  <si>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</si>
  <si>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</si>
  <si>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</si>
  <si>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</si>
  <si>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</si>
  <si>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</si>
  <si>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</si>
  <si>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</si>
  <si>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</si>
  <si>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</si>
  <si>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</si>
  <si>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</si>
  <si>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</si>
  <si>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</si>
  <si>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</si>
  <si>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</si>
  <si>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</si>
  <si>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</si>
  <si>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</si>
  <si>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</si>
  <si>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</si>
  <si>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</si>
  <si>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</si>
  <si>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</si>
  <si>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</si>
  <si>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</si>
  <si>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</si>
  <si>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</si>
  <si>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</si>
  <si>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</si>
  <si>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</si>
  <si>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</si>
  <si>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</si>
  <si>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</si>
  <si>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</si>
  <si>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</si>
  <si>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</si>
  <si>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</si>
  <si>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</si>
  <si>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</si>
  <si>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</si>
  <si>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</si>
  <si>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</si>
  <si>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</si>
  <si>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</si>
  <si>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</si>
  <si>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</si>
  <si>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</si>
  <si>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</si>
  <si>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</si>
  <si>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</si>
  <si>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</si>
  <si>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</si>
  <si>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</si>
  <si>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</si>
  <si>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</si>
  <si>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</si>
  <si>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</si>
  <si>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</si>
  <si>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</si>
  <si>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</si>
  <si>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</si>
  <si>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</si>
  <si>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</si>
  <si>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</si>
  <si>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</si>
  <si>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</si>
  <si>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</si>
  <si>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</si>
  <si>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</si>
  <si>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</si>
  <si>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</si>
  <si>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</si>
  <si>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</si>
  <si>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</si>
  <si>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</si>
  <si>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</si>
  <si>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</si>
  <si>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</si>
  <si>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</si>
  <si>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</si>
  <si>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</si>
  <si>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</si>
  <si>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</si>
  <si>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</si>
  <si>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</si>
  <si>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</si>
  <si>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</si>
  <si>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</si>
  <si>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</si>
  <si>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</si>
  <si>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</si>
  <si>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</si>
  <si>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</si>
  <si>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</si>
  <si>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</si>
  <si>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</si>
  <si>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</si>
  <si>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</si>
  <si>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</si>
  <si>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</si>
  <si>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</si>
  <si>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</si>
  <si>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</si>
  <si>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</si>
  <si>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</si>
  <si>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</si>
  <si>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</si>
  <si>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</si>
  <si>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</si>
  <si>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</si>
  <si>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</si>
  <si>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</si>
  <si>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</si>
  <si>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</si>
  <si>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</si>
  <si>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</si>
  <si>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</si>
  <si>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</si>
  <si>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</si>
  <si>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</si>
  <si>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</si>
  <si>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</si>
  <si>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</si>
  <si>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</si>
  <si>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</si>
  <si>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</si>
  <si>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</si>
  <si>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</si>
  <si>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</si>
  <si>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</si>
  <si>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</si>
  <si>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</si>
  <si>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</si>
  <si>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</si>
  <si>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</si>
  <si>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</si>
  <si>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</si>
  <si>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</si>
  <si>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</si>
  <si>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</si>
  <si>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</si>
  <si>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</si>
  <si>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</si>
  <si>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</si>
  <si>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</si>
  <si>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</si>
  <si>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</si>
  <si>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</si>
  <si>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</si>
  <si>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</si>
  <si>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</si>
  <si>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</si>
  <si>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</si>
  <si>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</si>
  <si>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</si>
  <si>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</si>
  <si>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</si>
  <si>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</si>
  <si>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</si>
  <si>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</si>
  <si>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</si>
  <si>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</si>
  <si>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</si>
  <si>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</si>
  <si>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</si>
  <si>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</si>
  <si>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</si>
  <si>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</si>
  <si>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</si>
  <si>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</si>
  <si>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</si>
  <si>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</si>
  <si>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</si>
  <si>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</si>
  <si>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</si>
  <si>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</si>
  <si>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</si>
  <si>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</si>
  <si>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</si>
  <si>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</si>
  <si>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</si>
  <si>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</si>
  <si>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</si>
  <si>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</si>
  <si>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</si>
  <si>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</si>
  <si>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</si>
  <si>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</si>
  <si>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</si>
  <si>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</si>
  <si>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</si>
  <si>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</si>
  <si>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</si>
  <si>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</si>
  <si>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</si>
  <si>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</si>
  <si>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</si>
  <si>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</si>
  <si>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</si>
  <si>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</si>
  <si>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</si>
  <si>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</si>
  <si>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</si>
  <si>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</si>
  <si>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</si>
  <si>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</si>
  <si>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</si>
  <si>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</si>
  <si>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</si>
  <si>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</si>
  <si>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</si>
  <si>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</si>
  <si>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</si>
  <si>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</si>
  <si>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</si>
  <si>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</si>
  <si>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</si>
  <si>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</si>
  <si>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</si>
  <si>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</si>
  <si>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</si>
  <si>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</si>
  <si>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</si>
  <si>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</si>
  <si>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</si>
  <si>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</si>
  <si>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</si>
  <si>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</si>
  <si>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</si>
  <si>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</si>
  <si>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</si>
  <si>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</si>
  <si>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</si>
  <si>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</si>
  <si>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</si>
  <si>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</si>
  <si>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</si>
  <si>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</si>
  <si>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</si>
  <si>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</si>
  <si>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</si>
  <si>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</si>
  <si>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</si>
  <si>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</si>
  <si>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</si>
  <si>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</si>
  <si>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</si>
  <si>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</si>
  <si>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</si>
  <si>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</si>
  <si>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</si>
  <si>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</si>
  <si>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</si>
  <si>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</si>
  <si>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</si>
  <si>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</si>
  <si>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</si>
  <si>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</si>
  <si>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</si>
  <si>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</si>
  <si>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</si>
  <si>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</si>
  <si>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</si>
  <si>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</si>
  <si>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</si>
  <si>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</si>
  <si>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</si>
  <si>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</si>
  <si>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</si>
  <si>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</si>
  <si>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</si>
  <si>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</si>
  <si>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</si>
  <si>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</si>
  <si>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</si>
  <si>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</si>
  <si>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</si>
  <si>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</si>
  <si>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</si>
  <si>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</si>
  <si>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</si>
  <si>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</si>
  <si>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</si>
  <si>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</si>
  <si>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</si>
  <si>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</si>
  <si>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</si>
  <si>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</si>
  <si>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</si>
  <si>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</si>
  <si>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</si>
  <si>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</si>
  <si>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</si>
  <si>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</si>
  <si>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</si>
  <si>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</si>
  <si>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</si>
  <si>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</si>
  <si>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</si>
  <si>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</si>
  <si>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</si>
  <si>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</si>
  <si>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</si>
  <si>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</si>
  <si>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</si>
  <si>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</si>
  <si>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</si>
  <si>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</si>
  <si>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</si>
  <si>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</si>
  <si>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</si>
  <si>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</si>
  <si>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</si>
  <si>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</si>
  <si>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</si>
  <si>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</si>
  <si>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</si>
  <si>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</si>
  <si>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</si>
  <si>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</si>
  <si>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</si>
  <si>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</si>
  <si>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</si>
  <si>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</si>
  <si>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</si>
  <si>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</si>
  <si>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</si>
  <si>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</si>
  <si>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</si>
  <si>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</si>
  <si>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</si>
  <si>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</si>
  <si>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</si>
  <si>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</si>
  <si>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</si>
  <si>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</si>
  <si>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</si>
  <si>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</si>
  <si>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</si>
  <si>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</si>
  <si>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</si>
  <si>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</si>
  <si>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</si>
  <si>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</si>
  <si>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</si>
  <si>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</si>
  <si>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</si>
  <si>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</si>
  <si>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</si>
  <si>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</si>
  <si>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</si>
  <si>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</si>
  <si>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</si>
  <si>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</si>
  <si>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</si>
  <si>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</si>
  <si>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</si>
  <si>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</si>
  <si>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</si>
  <si>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</si>
  <si>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</si>
  <si>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</si>
  <si>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</si>
  <si>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</si>
  <si>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</si>
  <si>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</si>
  <si>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</si>
  <si>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</si>
  <si>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</si>
  <si>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</si>
  <si>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</si>
  <si>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</si>
  <si>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</si>
  <si>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</si>
  <si>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</si>
  <si>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</si>
  <si>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</si>
  <si>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</si>
  <si>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</si>
  <si>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</si>
  <si>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</si>
  <si>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</si>
  <si>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</si>
  <si>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</si>
  <si>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</si>
  <si>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</si>
  <si>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</si>
  <si>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</si>
  <si>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</si>
  <si>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</si>
  <si>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</si>
  <si>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</si>
  <si>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</si>
  <si>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</si>
  <si>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</si>
  <si>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</si>
  <si>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</si>
  <si>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</si>
  <si>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</si>
  <si>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</si>
  <si>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</si>
  <si>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</si>
  <si>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</si>
  <si>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</si>
  <si>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</si>
  <si>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</si>
  <si>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</si>
  <si>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</si>
  <si>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</si>
  <si>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</si>
  <si>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</si>
  <si>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</si>
  <si>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</si>
  <si>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</si>
  <si>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</si>
  <si>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</si>
  <si>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</si>
  <si>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</si>
  <si>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</si>
  <si>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</si>
  <si>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</si>
  <si>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</si>
  <si>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</si>
  <si>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</si>
  <si>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</si>
  <si>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</si>
  <si>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</si>
  <si>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</si>
  <si>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</si>
  <si>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</si>
  <si>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</si>
  <si>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</si>
  <si>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</si>
  <si>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</si>
  <si>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</si>
  <si>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</si>
  <si>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</si>
  <si>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</si>
  <si>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</si>
  <si>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</si>
  <si>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</si>
  <si>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</si>
  <si>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</si>
  <si>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</si>
  <si>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</si>
  <si>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</si>
  <si>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</si>
  <si>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</si>
  <si>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</si>
  <si>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</si>
  <si>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</si>
  <si>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</si>
  <si>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</si>
  <si>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</si>
  <si>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</si>
  <si>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</si>
  <si>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</si>
  <si>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</si>
  <si>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</si>
  <si>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</si>
  <si>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</si>
  <si>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</si>
  <si>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</si>
  <si>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</si>
  <si>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</si>
  <si>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</si>
  <si>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</si>
  <si>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</si>
  <si>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</si>
  <si>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</si>
  <si>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</si>
  <si>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</si>
  <si>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</si>
  <si>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</si>
  <si>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</si>
  <si>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</si>
  <si>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</si>
  <si>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</si>
  <si>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</si>
  <si>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</si>
  <si>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</si>
  <si>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</si>
  <si>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</si>
  <si>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</si>
  <si>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</si>
  <si>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</si>
  <si>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</si>
  <si>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</si>
  <si>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</si>
  <si>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</si>
  <si>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</si>
  <si>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</si>
  <si>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</si>
  <si>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</si>
  <si>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</si>
  <si>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</si>
  <si>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</si>
  <si>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</si>
  <si>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</si>
  <si>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</si>
  <si>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</si>
  <si>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</si>
  <si>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</si>
  <si>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</si>
  <si>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</si>
  <si>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</si>
  <si>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</si>
  <si>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</si>
  <si>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</si>
  <si>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</si>
  <si>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</si>
  <si>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</si>
  <si>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</si>
  <si>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</si>
  <si>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</si>
  <si>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</si>
  <si>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</si>
  <si>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</si>
  <si>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</si>
  <si>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</si>
  <si>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</si>
  <si>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</si>
  <si>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</si>
  <si>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</si>
  <si>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</si>
  <si>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</si>
  <si>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</si>
  <si>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</si>
  <si>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</si>
  <si>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</si>
  <si>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</si>
  <si>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</si>
  <si>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</si>
  <si>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</si>
  <si>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</si>
  <si>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</si>
  <si>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</si>
  <si>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</si>
  <si>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</si>
  <si>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</si>
  <si>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</si>
  <si>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</si>
  <si>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</si>
  <si>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</si>
  <si>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</si>
  <si>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</si>
  <si>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</si>
  <si>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</si>
  <si>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</si>
  <si>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</si>
  <si>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</si>
  <si>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</si>
  <si>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</si>
  <si>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</si>
  <si>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</si>
  <si>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</si>
  <si>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</si>
  <si>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</si>
  <si>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</si>
  <si>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</si>
  <si>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</si>
  <si>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</si>
  <si>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</si>
  <si>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</si>
  <si>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</si>
  <si>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</si>
  <si>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</si>
  <si>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</si>
  <si>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</si>
  <si>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</si>
  <si>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</si>
  <si>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</si>
  <si>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</si>
  <si>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</si>
  <si>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</si>
  <si>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</si>
  <si>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</si>
  <si>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</si>
  <si>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</si>
  <si>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</si>
  <si>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</si>
  <si>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</si>
  <si>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</si>
  <si>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</si>
  <si>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</si>
  <si>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</si>
  <si>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</si>
  <si>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</si>
  <si>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</si>
  <si>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</si>
  <si>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</si>
  <si>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</si>
  <si>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</si>
  <si>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</si>
  <si>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</si>
  <si>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</si>
  <si>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</si>
  <si>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</si>
  <si>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</si>
  <si>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</si>
  <si>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</si>
  <si>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</si>
  <si>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</si>
  <si>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</si>
  <si>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</si>
  <si>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</si>
  <si>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</si>
  <si>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</si>
  <si>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</si>
  <si>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</si>
  <si>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</si>
  <si>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</si>
  <si>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</si>
  <si>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</si>
  <si>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</si>
  <si>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</si>
  <si>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</si>
  <si>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</si>
  <si>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</si>
  <si>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</si>
  <si>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</si>
  <si>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</si>
  <si>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</si>
  <si>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</si>
  <si>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</si>
  <si>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</si>
  <si>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</si>
  <si>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</si>
  <si>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</si>
  <si>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</si>
  <si>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</si>
  <si>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</si>
  <si>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</si>
  <si>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</si>
  <si>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</si>
  <si>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</si>
  <si>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</si>
  <si>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</si>
  <si>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</si>
  <si>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</si>
  <si>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</si>
  <si>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</si>
  <si>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</si>
  <si>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</si>
  <si>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</si>
  <si>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</si>
  <si>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</si>
  <si>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</si>
  <si>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</si>
  <si>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</si>
  <si>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</si>
  <si>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</si>
  <si>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</si>
  <si>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</si>
  <si>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</si>
  <si>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</si>
  <si>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</si>
  <si>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</si>
  <si>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</si>
  <si>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</si>
  <si>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</si>
  <si>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</si>
  <si>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</si>
  <si>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</si>
  <si>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</si>
  <si>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</si>
  <si>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</si>
  <si>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</si>
  <si>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</si>
  <si>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</si>
  <si>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</si>
  <si>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</si>
  <si>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</si>
  <si>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</si>
  <si>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</si>
  <si>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</si>
  <si>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</si>
  <si>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</si>
  <si>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</si>
  <si>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</si>
  <si>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</si>
  <si>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</si>
  <si>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</si>
  <si>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</si>
  <si>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</si>
  <si>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</si>
  <si>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</si>
  <si>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</si>
  <si>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</si>
  <si>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</si>
  <si>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</si>
  <si>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</si>
  <si>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</si>
  <si>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</si>
  <si>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</si>
  <si>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</si>
  <si>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</si>
  <si>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</si>
  <si>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</si>
  <si>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</si>
  <si>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</si>
  <si>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</si>
  <si>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</si>
  <si>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</si>
  <si>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</si>
  <si>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</si>
  <si>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</si>
  <si>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</si>
  <si>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</si>
  <si>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</si>
  <si>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</si>
  <si>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</si>
  <si>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</si>
  <si>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</si>
  <si>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</si>
  <si>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</si>
  <si>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</si>
  <si>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</si>
  <si>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</si>
  <si>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</si>
  <si>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</si>
  <si>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</si>
  <si>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</si>
  <si>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</si>
  <si>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</si>
  <si>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</si>
  <si>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</si>
  <si>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</si>
  <si>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</si>
  <si>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</si>
  <si>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</si>
  <si>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</si>
  <si>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</si>
  <si>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</si>
  <si>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</si>
  <si>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</si>
  <si>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</si>
  <si>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</si>
  <si>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</si>
  <si>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</si>
  <si>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</si>
  <si>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</si>
  <si>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</si>
  <si>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</si>
  <si>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</si>
  <si>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</si>
  <si>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</si>
  <si>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</si>
  <si>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</si>
  <si>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</si>
  <si>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</si>
  <si>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</si>
  <si>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</si>
  <si>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</si>
  <si>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</si>
  <si>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</si>
  <si>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</si>
  <si>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</si>
  <si>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</si>
  <si>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</si>
  <si>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</si>
  <si>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</si>
  <si>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</si>
  <si>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</si>
  <si>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</si>
  <si>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</si>
  <si>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</si>
  <si>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</si>
  <si>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</si>
  <si>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</si>
  <si>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</si>
  <si>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</si>
  <si>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</si>
  <si>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</si>
  <si>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</si>
  <si>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</si>
  <si>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</si>
  <si>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</si>
  <si>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</si>
  <si>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</si>
  <si>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</si>
  <si>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</si>
  <si>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</si>
  <si>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</si>
  <si>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</si>
  <si>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</si>
  <si>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</si>
  <si>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</si>
  <si>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</si>
  <si>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</si>
  <si>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</si>
  <si>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</si>
  <si>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</si>
  <si>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</si>
  <si>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</si>
  <si>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</si>
  <si>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</si>
  <si>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</si>
  <si>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</si>
  <si>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</si>
  <si>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</si>
  <si>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</si>
  <si>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</si>
  <si>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</si>
  <si>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</si>
  <si>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</si>
  <si>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</si>
  <si>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</si>
  <si>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</si>
  <si>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</si>
  <si>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</si>
  <si>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</si>
  <si>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</si>
  <si>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</si>
  <si>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</si>
  <si>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</si>
  <si>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</si>
  <si>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</si>
  <si>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</si>
  <si>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</si>
  <si>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</si>
  <si>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</si>
  <si>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</si>
  <si>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</si>
  <si>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</si>
  <si>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</si>
  <si>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</si>
  <si>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</si>
  <si>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</si>
  <si>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</si>
  <si>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</si>
  <si>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</si>
  <si>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</si>
  <si>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</si>
  <si>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</si>
  <si>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</si>
  <si>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</si>
  <si>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</si>
  <si>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</si>
  <si>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</si>
  <si>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</si>
  <si>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</si>
  <si>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</si>
  <si>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</si>
  <si>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</si>
  <si>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</si>
  <si>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</si>
  <si>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</si>
  <si>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</si>
  <si>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</si>
  <si>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</si>
  <si>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</si>
  <si>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</si>
  <si>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</si>
  <si>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</si>
  <si>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</si>
  <si>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</si>
  <si>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</si>
  <si>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</si>
  <si>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</si>
  <si>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</si>
  <si>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</si>
  <si>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</si>
  <si>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</si>
  <si>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</si>
  <si>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</si>
  <si>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</si>
  <si>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</si>
  <si>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</si>
  <si>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</si>
  <si>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</si>
  <si>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</si>
  <si>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</si>
  <si>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</si>
  <si>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</si>
  <si>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</si>
  <si>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</si>
  <si>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</si>
  <si>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</si>
  <si>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</si>
  <si>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</si>
  <si>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</si>
  <si>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</si>
  <si>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</si>
  <si>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</si>
  <si>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</si>
  <si>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</si>
  <si>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</si>
  <si>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</si>
  <si>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</si>
  <si>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</si>
  <si>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</si>
  <si>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</si>
  <si>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</si>
  <si>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</si>
  <si>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</si>
  <si>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</si>
  <si>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</si>
  <si>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</si>
  <si>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</si>
  <si>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</si>
  <si>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</si>
  <si>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</si>
  <si>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</si>
  <si>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</si>
  <si>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</si>
  <si>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</si>
  <si>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</si>
  <si>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</si>
  <si>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</si>
  <si>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</si>
  <si>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</si>
  <si>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</si>
  <si>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</si>
  <si>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</si>
  <si>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</si>
  <si>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</si>
  <si>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</si>
  <si>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</si>
  <si>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</si>
  <si>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</si>
  <si>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</si>
  <si>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</si>
  <si>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</si>
  <si>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</si>
  <si>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</si>
  <si>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</si>
  <si>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</si>
  <si>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</si>
  <si>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</si>
  <si>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</si>
  <si>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</si>
  <si>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</si>
  <si>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</si>
  <si>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</si>
  <si>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</si>
  <si>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</si>
  <si>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</si>
  <si>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</si>
  <si>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</si>
  <si>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</si>
  <si>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</si>
  <si>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</si>
  <si>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</si>
  <si>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</si>
  <si>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</si>
  <si>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</si>
  <si>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</si>
  <si>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</si>
  <si>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</si>
  <si>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</si>
  <si>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</si>
  <si>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</si>
  <si>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</si>
  <si>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</si>
  <si>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</si>
  <si>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</si>
  <si>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</si>
  <si>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</si>
  <si>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</si>
  <si>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</si>
  <si>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</si>
  <si>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</si>
  <si>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</si>
  <si>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</si>
  <si>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</si>
  <si>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</si>
  <si>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</si>
  <si>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</si>
  <si>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</si>
  <si>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</si>
  <si>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</si>
  <si>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</si>
  <si>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</si>
  <si>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</si>
  <si>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</si>
  <si>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</si>
  <si>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</si>
  <si>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</si>
  <si>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</si>
  <si>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</si>
  <si>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</si>
  <si>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</si>
  <si>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</si>
  <si>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</si>
  <si>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</si>
  <si>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</si>
  <si>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</si>
  <si>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</si>
  <si>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</si>
  <si>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</si>
  <si>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</si>
  <si>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</si>
  <si>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</si>
  <si>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</si>
  <si>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</si>
  <si>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</si>
  <si>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</si>
  <si>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</si>
  <si>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</si>
  <si>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</si>
  <si>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</si>
  <si>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</si>
  <si>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</si>
  <si>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</si>
  <si>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</si>
  <si>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</si>
  <si>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</si>
  <si>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</si>
  <si>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</si>
  <si>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</si>
  <si>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</si>
  <si>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</si>
  <si>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</si>
  <si>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</si>
  <si>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</si>
  <si>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</si>
  <si>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</si>
  <si>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</si>
  <si>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</si>
  <si>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</si>
  <si>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</si>
  <si>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</si>
  <si>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</si>
  <si>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</si>
  <si>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</si>
  <si>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</si>
  <si>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</si>
  <si>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</si>
  <si>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</si>
  <si>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</si>
  <si>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</si>
  <si>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</si>
  <si>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</si>
  <si>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</si>
  <si>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</si>
  <si>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</si>
  <si>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</si>
  <si>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</si>
  <si>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</si>
  <si>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</si>
  <si>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</si>
  <si>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</si>
  <si>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</si>
  <si>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</si>
  <si>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</si>
  <si>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</si>
  <si>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</si>
  <si>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</si>
  <si>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</si>
  <si>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</si>
  <si>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</si>
  <si>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</si>
  <si>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</si>
  <si>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</si>
  <si>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</si>
  <si>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</si>
  <si>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</si>
  <si>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</si>
  <si>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</si>
  <si>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</si>
  <si>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</si>
  <si>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</si>
  <si>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</si>
  <si>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</si>
  <si>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</si>
  <si>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</si>
  <si>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</si>
  <si>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</si>
  <si>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</si>
  <si>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</si>
  <si>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</si>
  <si>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</si>
  <si>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</si>
  <si>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</si>
  <si>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</si>
  <si>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</si>
  <si>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</si>
  <si>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</si>
  <si>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</si>
  <si>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</si>
  <si>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</si>
  <si>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</si>
  <si>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</si>
  <si>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</si>
  <si>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</si>
  <si>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</si>
  <si>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</si>
  <si>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</si>
  <si>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</si>
  <si>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</si>
  <si>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</si>
  <si>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</si>
  <si>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</si>
  <si>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</si>
  <si>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</si>
  <si>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</si>
  <si>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</si>
  <si>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</si>
  <si>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</si>
  <si>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</si>
  <si>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</si>
  <si>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</si>
  <si>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</si>
  <si>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</si>
  <si>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</si>
  <si>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</si>
  <si>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</si>
  <si>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</si>
  <si>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</si>
  <si>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</si>
  <si>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</si>
  <si>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</si>
  <si>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</si>
  <si>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</si>
  <si>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</si>
  <si>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</si>
  <si>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</si>
  <si>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</si>
  <si>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</si>
  <si>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</si>
  <si>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</si>
  <si>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</si>
  <si>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</si>
  <si>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</si>
  <si>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</si>
  <si>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</si>
  <si>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</si>
  <si>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</si>
  <si>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</si>
  <si>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</si>
  <si>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</si>
  <si>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</si>
  <si>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</si>
  <si>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</si>
  <si>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</si>
  <si>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</si>
  <si>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</si>
  <si>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</si>
  <si>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</si>
  <si>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</si>
  <si>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</si>
  <si>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</si>
  <si>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</si>
  <si>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</si>
  <si>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</si>
  <si>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</si>
  <si>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</si>
  <si>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</si>
  <si>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</si>
  <si>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</si>
  <si>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</si>
  <si>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</si>
  <si>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</si>
  <si>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</si>
  <si>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</si>
  <si>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</si>
  <si>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</si>
  <si>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</si>
  <si>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</si>
  <si>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</si>
  <si>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</si>
  <si>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</si>
  <si>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</si>
  <si>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</si>
  <si>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</si>
  <si>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</si>
  <si>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</si>
  <si>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</si>
  <si>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</si>
  <si>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</si>
  <si>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</si>
  <si>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</si>
  <si>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</si>
  <si>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</si>
  <si>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</si>
  <si>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</si>
  <si>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</si>
  <si>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</si>
  <si>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</si>
  <si>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</si>
  <si>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</si>
  <si>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</si>
  <si>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</si>
  <si>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</si>
  <si>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</si>
  <si>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</si>
  <si>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</si>
  <si>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</si>
  <si>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</si>
  <si>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</si>
  <si>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</si>
  <si>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</si>
  <si>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</si>
  <si>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</si>
  <si>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</si>
  <si>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</si>
  <si>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</si>
  <si>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</si>
  <si>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</si>
  <si>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</si>
  <si>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</si>
  <si>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</si>
  <si>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</si>
  <si>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</si>
  <si>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</si>
  <si>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</si>
  <si>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</si>
  <si>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</si>
  <si>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</si>
  <si>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</si>
  <si>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</si>
  <si>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</si>
  <si>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</si>
  <si>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</si>
  <si>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</si>
  <si>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</si>
  <si>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</si>
  <si>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</si>
  <si>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</si>
  <si>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</si>
  <si>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</si>
  <si>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</si>
  <si>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</si>
  <si>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</si>
  <si>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</si>
  <si>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</si>
  <si>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</si>
  <si>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</si>
  <si>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</si>
  <si>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</si>
  <si>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</si>
  <si>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</si>
  <si>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</si>
  <si>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</si>
  <si>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</si>
  <si>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</si>
  <si>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</si>
  <si>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</si>
  <si>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</si>
  <si>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</si>
  <si>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</si>
  <si>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</si>
  <si>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</si>
  <si>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</si>
  <si>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</si>
  <si>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</si>
  <si>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</si>
  <si>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</si>
  <si>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</si>
  <si>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</si>
  <si>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</si>
  <si>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</si>
  <si>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</si>
  <si>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</si>
  <si>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</si>
  <si>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</si>
  <si>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</si>
  <si>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</si>
  <si>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</si>
  <si>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</si>
  <si>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</si>
  <si>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</si>
  <si>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</si>
  <si>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</si>
  <si>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</si>
  <si>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</si>
  <si>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</si>
  <si>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</si>
  <si>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</si>
  <si>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</si>
  <si>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</si>
  <si>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</si>
  <si>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</si>
  <si>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</si>
  <si>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</si>
  <si>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</si>
  <si>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</si>
  <si>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</si>
  <si>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</si>
  <si>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</si>
  <si>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</si>
  <si>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</si>
  <si>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</si>
  <si>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</si>
  <si>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</si>
  <si>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</si>
  <si>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</si>
  <si>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</si>
  <si>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</si>
  <si>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</si>
  <si>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</si>
  <si>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</si>
  <si>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</si>
  <si>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</si>
  <si>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</si>
  <si>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</si>
  <si>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</si>
  <si>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</si>
  <si>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</si>
  <si>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</si>
  <si>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</si>
  <si>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</si>
  <si>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</si>
  <si>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</si>
  <si>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</si>
  <si>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</si>
  <si>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</si>
  <si>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</si>
  <si>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</si>
  <si>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</si>
  <si>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</si>
  <si>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</si>
  <si>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</si>
  <si>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</si>
  <si>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</si>
  <si>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</si>
  <si>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</si>
  <si>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</si>
  <si>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</si>
  <si>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</si>
  <si>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</si>
  <si>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</si>
  <si>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</si>
  <si>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</si>
  <si>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</si>
  <si>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</si>
  <si>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</si>
  <si>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</si>
  <si>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</si>
  <si>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</si>
  <si>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</si>
  <si>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</si>
  <si>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</si>
  <si>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</si>
  <si>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</si>
  <si>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</si>
  <si>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</si>
  <si>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</si>
  <si>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</si>
  <si>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</si>
  <si>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</si>
  <si>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</si>
  <si>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</si>
  <si>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</si>
  <si>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</si>
  <si>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</si>
  <si>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</si>
  <si>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</si>
  <si>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</si>
  <si>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</si>
  <si>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</si>
  <si>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</si>
  <si>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</si>
  <si>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</si>
  <si>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</si>
  <si>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</si>
  <si>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</si>
  <si>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</si>
  <si>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</si>
  <si>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</si>
  <si>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</si>
  <si>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</si>
  <si>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</si>
  <si>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</si>
  <si>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</si>
  <si>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</si>
  <si>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</si>
  <si>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</si>
  <si>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</si>
  <si>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</si>
  <si>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</si>
  <si>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</si>
  <si>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</si>
  <si>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</si>
  <si>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</si>
  <si>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</si>
  <si>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</si>
  <si>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</si>
  <si>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</si>
  <si>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</si>
  <si>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</si>
  <si>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</si>
  <si>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</si>
  <si>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</si>
  <si>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</si>
  <si>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</si>
  <si>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</si>
  <si>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</si>
  <si>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</si>
  <si>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</si>
  <si>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</si>
  <si>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</si>
  <si>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</si>
  <si>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</si>
  <si>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</si>
  <si>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</si>
  <si>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</si>
  <si>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</si>
  <si>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</si>
  <si>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</si>
  <si>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</si>
  <si>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</si>
  <si>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</si>
  <si>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</si>
  <si>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</si>
  <si>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</si>
  <si>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</si>
  <si>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</si>
  <si>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</si>
  <si>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</si>
  <si>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</si>
  <si>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</si>
  <si>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</si>
  <si>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</si>
  <si>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</si>
  <si>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</si>
  <si>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</si>
  <si>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</si>
  <si>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</si>
  <si>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</si>
  <si>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</si>
  <si>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</si>
  <si>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</si>
  <si>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</si>
  <si>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</si>
  <si>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</si>
  <si>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</si>
  <si>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</si>
  <si>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</si>
  <si>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</si>
  <si>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</si>
  <si>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</si>
  <si>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</si>
  <si>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</si>
  <si>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</si>
  <si>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</si>
  <si>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</si>
  <si>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</si>
  <si>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</si>
  <si>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</si>
  <si>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</si>
  <si>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</si>
  <si>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</si>
  <si>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</si>
  <si>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</si>
  <si>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</si>
  <si>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</si>
  <si>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</si>
  <si>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</si>
  <si>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</si>
  <si>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</si>
  <si>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</si>
  <si>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</si>
  <si>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</si>
  <si>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</si>
  <si>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</si>
  <si>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</si>
  <si>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</si>
  <si>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</si>
  <si>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</si>
  <si>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</si>
  <si>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</si>
  <si>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</si>
  <si>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</si>
  <si>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</si>
  <si>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</si>
  <si>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</si>
  <si>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</si>
  <si>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</si>
  <si>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</si>
  <si>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</si>
  <si>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</si>
  <si>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</si>
  <si>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</si>
  <si>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</si>
  <si>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</si>
  <si>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</si>
  <si>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</si>
  <si>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</si>
  <si>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</si>
  <si>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</si>
  <si>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</si>
  <si>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</si>
  <si>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</si>
  <si>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</si>
  <si>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</si>
  <si>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</si>
  <si>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</si>
  <si>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</si>
  <si>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</si>
  <si>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</si>
  <si>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</si>
  <si>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</si>
  <si>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</si>
  <si>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</si>
  <si>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</si>
  <si>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</si>
  <si>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</si>
  <si>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</si>
  <si>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</si>
  <si>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</si>
  <si>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</si>
  <si>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</si>
  <si>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</si>
  <si>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</si>
  <si>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</si>
  <si>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</si>
  <si>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</si>
  <si>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</si>
  <si>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</si>
  <si>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</si>
  <si>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</si>
  <si>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</si>
  <si>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</si>
  <si>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</si>
  <si>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</si>
  <si>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</si>
  <si>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</si>
  <si>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</si>
  <si>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</si>
  <si>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</si>
  <si>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</si>
  <si>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</si>
  <si>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</si>
  <si>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</si>
  <si>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</si>
  <si>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</si>
  <si>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</si>
  <si>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</si>
  <si>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</si>
  <si>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</si>
  <si>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</si>
  <si>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</si>
  <si>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</si>
  <si>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</si>
  <si>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</si>
  <si>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</si>
  <si>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</si>
  <si>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</si>
  <si>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</si>
  <si>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</si>
  <si>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</si>
  <si>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</si>
  <si>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</si>
  <si>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</si>
  <si>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</si>
  <si>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</si>
  <si>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</si>
  <si>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</si>
  <si>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</si>
  <si>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</si>
  <si>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</si>
  <si>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</si>
  <si>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</si>
  <si>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</si>
  <si>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</si>
  <si>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</si>
  <si>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</si>
  <si>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</si>
  <si>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</si>
  <si>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</si>
  <si>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</si>
  <si>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</si>
  <si>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</si>
  <si>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</si>
  <si>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</si>
  <si>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</si>
  <si>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</si>
  <si>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</si>
  <si>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</si>
  <si>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</si>
  <si>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</si>
  <si>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</si>
  <si>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</si>
  <si>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</si>
  <si>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</si>
  <si>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</si>
  <si>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</si>
  <si>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</si>
  <si>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</si>
  <si>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</si>
  <si>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</si>
  <si>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</si>
  <si>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</si>
  <si>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</si>
  <si>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</si>
  <si>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</si>
  <si>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</si>
  <si>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</si>
  <si>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</si>
  <si>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</si>
  <si>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</si>
  <si>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</si>
  <si>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</si>
  <si>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</si>
  <si>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</si>
  <si>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</si>
  <si>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</si>
  <si>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</si>
  <si>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</si>
  <si>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</si>
  <si>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</si>
  <si>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</si>
  <si>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</si>
  <si>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</si>
  <si>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</si>
  <si>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</si>
  <si>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</si>
  <si>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</si>
  <si>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</si>
  <si>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</si>
  <si>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</si>
  <si>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</si>
  <si>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</si>
  <si>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</si>
  <si>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</si>
  <si>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</si>
  <si>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</si>
  <si>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</si>
  <si>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</si>
  <si>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</si>
  <si>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</si>
  <si>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</si>
  <si>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</si>
  <si>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</si>
  <si>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</si>
  <si>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</si>
  <si>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</si>
  <si>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</si>
  <si>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</si>
  <si>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</si>
  <si>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</si>
  <si>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</si>
  <si>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</si>
  <si>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</si>
  <si>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</si>
  <si>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</si>
  <si>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</si>
  <si>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</si>
  <si>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</si>
  <si>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</si>
  <si>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</si>
  <si>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</si>
  <si>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</si>
  <si>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</si>
  <si>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</si>
  <si>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</si>
  <si>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</si>
  <si>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</si>
  <si>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</si>
  <si>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</si>
  <si>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</si>
  <si>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</si>
  <si>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</si>
  <si>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</si>
  <si>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</si>
  <si>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</si>
  <si>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</si>
  <si>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</si>
  <si>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</si>
  <si>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</si>
  <si>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</si>
  <si>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</si>
  <si>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</si>
  <si>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</si>
  <si>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</si>
  <si>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</si>
  <si>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</si>
  <si>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</si>
  <si>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</si>
  <si>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</si>
  <si>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</si>
  <si>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</si>
  <si>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</si>
  <si>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</si>
  <si>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</si>
  <si>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</si>
  <si>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</si>
  <si>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</si>
  <si>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</si>
  <si>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</si>
  <si>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</si>
  <si>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</si>
  <si>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</si>
  <si>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</si>
  <si>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</si>
  <si>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</si>
  <si>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</si>
  <si>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</si>
  <si>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</si>
  <si>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</si>
  <si>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</si>
  <si>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</si>
  <si>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</si>
  <si>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</si>
  <si>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</si>
  <si>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</si>
  <si>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</si>
  <si>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</si>
  <si>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</si>
  <si>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</si>
  <si>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</si>
  <si>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</si>
  <si>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</si>
  <si>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</si>
  <si>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</si>
  <si>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</si>
  <si>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</si>
  <si>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</si>
  <si>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</si>
  <si>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</si>
  <si>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</si>
  <si>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</si>
  <si>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</si>
  <si>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</si>
  <si>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</si>
  <si>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</si>
  <si>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</si>
  <si>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</si>
  <si>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</si>
  <si>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</si>
  <si>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</si>
  <si>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</si>
  <si>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</si>
  <si>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</si>
  <si>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</si>
  <si>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</si>
  <si>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</si>
  <si>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</si>
  <si>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</si>
  <si>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</si>
  <si>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</si>
  <si>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</si>
  <si>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</si>
  <si>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</si>
  <si>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</si>
  <si>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</si>
  <si>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</si>
  <si>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</si>
  <si>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</si>
  <si>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</si>
  <si>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</si>
  <si>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</si>
  <si>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</si>
  <si>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</si>
  <si>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</si>
  <si>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</si>
  <si>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</si>
  <si>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</si>
  <si>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</si>
  <si>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</si>
  <si>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</si>
  <si>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</si>
  <si>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</si>
  <si>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</si>
  <si>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</si>
  <si>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</si>
  <si>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</si>
  <si>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</si>
  <si>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</si>
  <si>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</si>
  <si>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</si>
  <si>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</si>
  <si>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</si>
  <si>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</si>
  <si>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</si>
  <si>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</si>
  <si>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</si>
  <si>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</si>
  <si>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</si>
  <si>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</si>
  <si>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</si>
  <si>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</si>
  <si>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</si>
  <si>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</si>
  <si>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</si>
  <si>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</si>
  <si>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</si>
  <si>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</si>
  <si>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</si>
  <si>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</si>
  <si>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</si>
  <si>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</si>
  <si>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</si>
  <si>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</si>
  <si>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</si>
  <si>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</si>
  <si>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</si>
  <si>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</si>
  <si>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</si>
  <si>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</si>
  <si>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</si>
  <si>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</si>
  <si>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</si>
  <si>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</si>
  <si>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</si>
  <si>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</si>
  <si>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</si>
  <si>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</si>
  <si>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</si>
  <si>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</si>
  <si>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</si>
  <si>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</si>
  <si>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</si>
  <si>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</si>
  <si>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</si>
  <si>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</si>
  <si>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</si>
  <si>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</si>
  <si>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</si>
  <si>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</si>
  <si>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</si>
  <si>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</si>
  <si>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</si>
  <si>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</si>
  <si>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</si>
  <si>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</si>
  <si>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</si>
  <si>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</si>
  <si>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</si>
  <si>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</si>
  <si>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</si>
  <si>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</si>
  <si>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</si>
  <si>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</si>
  <si>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</si>
  <si>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</si>
  <si>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</si>
  <si>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</si>
  <si>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</si>
  <si>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</si>
  <si>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</si>
  <si>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</si>
  <si>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</si>
  <si>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</si>
  <si>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</si>
  <si>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</si>
  <si>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</si>
  <si>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</si>
  <si>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</si>
  <si>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</si>
  <si>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</si>
  <si>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</si>
  <si>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</si>
  <si>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</si>
  <si>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</si>
  <si>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</si>
  <si>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</si>
  <si>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</si>
  <si>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</si>
  <si>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</si>
  <si>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</si>
  <si>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</si>
  <si>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</si>
  <si>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</si>
  <si>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</si>
  <si>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</si>
  <si>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</si>
  <si>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</si>
  <si>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</si>
  <si>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</si>
  <si>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</si>
  <si>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</si>
  <si>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</si>
  <si>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</si>
  <si>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</si>
  <si>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</si>
  <si>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</si>
  <si>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</si>
  <si>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</si>
  <si>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</si>
  <si>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</si>
  <si>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</si>
  <si>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</si>
  <si>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</si>
  <si>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</si>
  <si>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</si>
  <si>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</si>
  <si>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</si>
  <si>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</si>
  <si>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</si>
  <si>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</si>
  <si>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</si>
  <si>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</si>
  <si>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</si>
  <si>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</si>
  <si>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</si>
  <si>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</si>
  <si>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</si>
  <si>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</si>
  <si>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</si>
  <si>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</si>
  <si>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</si>
  <si>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</si>
  <si>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</si>
  <si>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</si>
  <si>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</si>
  <si>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</si>
  <si>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</si>
  <si>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</si>
  <si>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</si>
  <si>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</si>
  <si>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</si>
  <si>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</si>
  <si>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</si>
  <si>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</si>
  <si>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</si>
  <si>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</si>
  <si>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</si>
  <si>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</si>
  <si>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</si>
  <si>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</si>
  <si>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</si>
  <si>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</si>
  <si>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</si>
  <si>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</si>
  <si>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</si>
  <si>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</si>
  <si>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</si>
  <si>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</si>
  <si>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</si>
  <si>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</si>
  <si>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</si>
  <si>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</si>
  <si>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</si>
  <si>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</si>
  <si>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</si>
  <si>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</si>
  <si>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</si>
  <si>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</si>
  <si>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</si>
  <si>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</si>
  <si>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</si>
  <si>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</si>
  <si>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</si>
  <si>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</si>
  <si>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</si>
  <si>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</si>
  <si>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</si>
  <si>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</si>
  <si>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</si>
  <si>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</si>
  <si>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</si>
  <si>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</si>
  <si>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</si>
  <si>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</si>
  <si>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</si>
  <si>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</si>
  <si>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</si>
  <si>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</si>
  <si>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</si>
  <si>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</si>
  <si>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</si>
  <si>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</si>
  <si>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</si>
  <si>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</si>
  <si>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</si>
  <si>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</si>
  <si>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</si>
  <si>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</si>
  <si>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</si>
  <si>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</si>
  <si>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</si>
  <si>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</si>
  <si>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</si>
  <si>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</si>
  <si>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</si>
  <si>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</si>
  <si>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</si>
  <si>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</si>
  <si>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</si>
  <si>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</si>
  <si>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</si>
  <si>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</si>
  <si>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</si>
  <si>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</si>
  <si>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</si>
  <si>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</si>
  <si>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</si>
  <si>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</si>
  <si>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</si>
  <si>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</si>
  <si>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</si>
  <si>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</si>
  <si>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</si>
  <si>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</si>
  <si>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</si>
  <si>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</si>
  <si>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</si>
  <si>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</si>
  <si>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</si>
  <si>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</si>
  <si>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</si>
  <si>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</si>
  <si>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</si>
  <si>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</si>
  <si>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</si>
  <si>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</si>
  <si>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</si>
  <si>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</si>
  <si>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</si>
  <si>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</si>
  <si>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</si>
  <si>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</si>
  <si>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</si>
  <si>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</si>
  <si>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</si>
  <si>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</si>
  <si>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</si>
  <si>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</si>
  <si>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</si>
  <si>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</si>
  <si>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</si>
  <si>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</si>
  <si>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</si>
  <si>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</si>
  <si>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</si>
  <si>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</si>
  <si>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</si>
  <si>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</si>
  <si>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</si>
  <si>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</si>
  <si>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</si>
  <si>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</si>
  <si>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</si>
  <si>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</si>
  <si>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</si>
  <si>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</si>
  <si>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</si>
  <si>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</si>
  <si>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</si>
  <si>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</si>
  <si>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</si>
  <si>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</si>
  <si>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</si>
  <si>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</si>
  <si>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</si>
  <si>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</si>
  <si>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</si>
  <si>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</si>
  <si>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</si>
  <si>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</si>
  <si>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</si>
  <si>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</si>
  <si>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</si>
  <si>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</si>
  <si>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</si>
  <si>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</si>
  <si>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</si>
  <si>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</si>
  <si>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</si>
  <si>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</si>
  <si>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</si>
  <si>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</si>
  <si>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</si>
  <si>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</si>
  <si>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</si>
  <si>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</si>
  <si>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</si>
  <si>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</si>
  <si>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</si>
  <si>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</si>
  <si>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</si>
  <si>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</si>
  <si>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</si>
  <si>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</si>
  <si>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</si>
  <si>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</si>
  <si>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</si>
  <si>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</si>
  <si>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</si>
  <si>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</si>
  <si>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</si>
  <si>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</si>
  <si>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</si>
  <si>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</si>
  <si>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</si>
  <si>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</si>
  <si>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</si>
  <si>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</si>
  <si>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</si>
  <si>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</si>
  <si>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</si>
  <si>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</si>
  <si>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</si>
  <si>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</si>
  <si>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</si>
  <si>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</si>
  <si>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</si>
  <si>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</si>
  <si>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</si>
  <si>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</si>
  <si>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</si>
  <si>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</si>
  <si>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</si>
  <si>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</si>
  <si>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</si>
  <si>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</si>
  <si>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</si>
  <si>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</si>
  <si>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</si>
  <si>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</si>
  <si>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</si>
  <si>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</si>
  <si>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</si>
  <si>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</si>
  <si>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</si>
  <si>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</si>
  <si>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</si>
  <si>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</si>
  <si>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</si>
  <si>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</si>
  <si>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</si>
  <si>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</si>
  <si>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</si>
  <si>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</si>
  <si>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</si>
  <si>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</si>
  <si>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</si>
  <si>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</si>
  <si>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</si>
  <si>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</si>
  <si>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</si>
  <si>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</si>
  <si>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</si>
  <si>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</si>
  <si>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</si>
  <si>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</si>
  <si>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</si>
  <si>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</si>
  <si>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</si>
  <si>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</si>
  <si>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</si>
  <si>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</si>
  <si>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</si>
  <si>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</si>
  <si>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</si>
  <si>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</si>
  <si>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</si>
  <si>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</si>
  <si>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</si>
  <si>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</si>
  <si>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</si>
  <si>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</si>
  <si>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</si>
  <si>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</si>
  <si>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</si>
  <si>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</si>
  <si>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</si>
  <si>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</si>
  <si>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</si>
  <si>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</si>
  <si>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</si>
  <si>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</si>
  <si>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</si>
  <si>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</si>
  <si>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</si>
  <si>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</si>
  <si>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</si>
  <si>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</si>
  <si>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</si>
  <si>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</si>
  <si>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</si>
  <si>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</si>
  <si>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</si>
  <si>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</si>
  <si>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</si>
  <si>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</si>
  <si>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</si>
  <si>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</si>
  <si>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</si>
  <si>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</si>
  <si>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</si>
  <si>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</si>
  <si>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</si>
  <si>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</si>
  <si>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</si>
  <si>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</si>
  <si>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</si>
  <si>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</si>
  <si>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</si>
  <si>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</si>
  <si>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</si>
  <si>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</si>
  <si>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</si>
  <si>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</si>
  <si>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</si>
  <si>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</si>
  <si>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</si>
  <si>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</si>
  <si>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</si>
  <si>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</si>
  <si>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</si>
  <si>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</si>
  <si>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</si>
  <si>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</si>
  <si>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</si>
  <si>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</si>
  <si>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</si>
  <si>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</si>
  <si>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</si>
  <si>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</si>
  <si>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</si>
  <si>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</si>
  <si>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</si>
  <si>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</si>
  <si>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</si>
  <si>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</si>
  <si>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</si>
  <si>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</si>
  <si>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</si>
  <si>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</si>
  <si>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</si>
  <si>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</si>
  <si>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</si>
  <si>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</si>
  <si>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</si>
  <si>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</si>
  <si>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</si>
  <si>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</si>
  <si>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</si>
  <si>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</si>
  <si>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</si>
  <si>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</si>
  <si>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</si>
  <si>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</si>
  <si>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</si>
  <si>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</si>
  <si>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</si>
  <si>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</si>
  <si>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</si>
  <si>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</si>
  <si>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</si>
  <si>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</si>
  <si>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</si>
  <si>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</si>
  <si>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</si>
  <si>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</si>
  <si>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</si>
  <si>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</si>
  <si>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</si>
  <si>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</si>
  <si>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</si>
  <si>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</si>
  <si>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</si>
  <si>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</si>
  <si>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</si>
  <si>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</si>
  <si>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</si>
  <si>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</si>
  <si>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</si>
  <si>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</si>
  <si>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</si>
  <si>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</si>
  <si>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</si>
  <si>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</si>
  <si>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</si>
  <si>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</si>
  <si>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</si>
  <si>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</si>
  <si>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</si>
  <si>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</si>
  <si>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</si>
  <si>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</si>
  <si>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</si>
  <si>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</si>
  <si>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</si>
  <si>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</si>
  <si>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</si>
  <si>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</si>
  <si>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</si>
  <si>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</si>
  <si>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</si>
  <si>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</si>
  <si>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</si>
  <si>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</si>
  <si>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</si>
  <si>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</si>
  <si>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</si>
  <si>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</si>
  <si>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</si>
  <si>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</si>
  <si>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</si>
  <si>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</si>
  <si>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</si>
  <si>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</si>
  <si>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</si>
  <si>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</si>
  <si>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</si>
  <si>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</si>
  <si>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</si>
  <si>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</si>
  <si>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</si>
  <si>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</si>
  <si>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</si>
  <si>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</si>
  <si>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</si>
  <si>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</si>
  <si>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</si>
  <si>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</si>
  <si>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</si>
  <si>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</si>
  <si>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</si>
  <si>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</si>
  <si>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</si>
  <si>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</si>
  <si>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</si>
  <si>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</si>
  <si>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</si>
  <si>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</si>
  <si>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</si>
  <si>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</si>
  <si>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</si>
  <si>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</si>
  <si>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</si>
  <si>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</si>
  <si>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</si>
  <si>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</si>
  <si>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</si>
  <si>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</si>
  <si>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</si>
  <si>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</si>
  <si>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</si>
  <si>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</si>
  <si>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</si>
  <si>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</si>
  <si>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</si>
  <si>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</si>
  <si>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</si>
  <si>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</si>
  <si>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</si>
  <si>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</si>
  <si>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</si>
  <si>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</si>
  <si>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</si>
  <si>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</si>
  <si>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</si>
  <si>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</si>
  <si>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</si>
  <si>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</si>
  <si>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</si>
  <si>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</si>
  <si>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</si>
  <si>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</si>
  <si>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</si>
  <si>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</si>
  <si>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</si>
  <si>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</si>
  <si>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</si>
  <si>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</si>
  <si>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</si>
  <si>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</si>
  <si>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</si>
  <si>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</si>
  <si>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</si>
  <si>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</si>
  <si>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</si>
  <si>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</si>
  <si>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</si>
  <si>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</si>
  <si>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</si>
  <si>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</si>
  <si>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</si>
  <si>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</si>
  <si>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</si>
  <si>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</si>
  <si>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</si>
  <si>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</si>
  <si>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</si>
  <si>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</si>
  <si>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</si>
  <si>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</si>
  <si>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</si>
  <si>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</si>
  <si>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</si>
  <si>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</si>
  <si>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</si>
  <si>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</si>
  <si>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</si>
  <si>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</si>
  <si>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</si>
  <si>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</si>
  <si>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</si>
  <si>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</si>
  <si>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</si>
  <si>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</si>
  <si>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</si>
  <si>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</si>
  <si>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</si>
  <si>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</si>
  <si>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</si>
  <si>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</si>
  <si>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</si>
  <si>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</si>
  <si>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</si>
  <si>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</si>
  <si>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</si>
  <si>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</si>
  <si>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</si>
  <si>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</si>
  <si>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</si>
  <si>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</si>
  <si>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</si>
  <si>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</si>
  <si>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</si>
  <si>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</si>
  <si>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</si>
  <si>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</si>
  <si>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</si>
  <si>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</si>
  <si>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</si>
  <si>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</si>
  <si>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</si>
  <si>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</si>
  <si>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</si>
  <si>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</si>
  <si>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</si>
  <si>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</si>
  <si>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</si>
  <si>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</si>
  <si>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</si>
  <si>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</si>
  <si>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</si>
  <si>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</si>
  <si>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</si>
  <si>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</si>
  <si>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</si>
  <si>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</si>
  <si>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</si>
  <si>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</si>
  <si>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</si>
  <si>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</si>
  <si>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</si>
  <si>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</si>
  <si>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</si>
  <si>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</si>
  <si>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</si>
  <si>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</si>
  <si>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</si>
  <si>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</si>
  <si>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</si>
  <si>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</si>
  <si>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</si>
  <si>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</si>
  <si>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</si>
  <si>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</si>
  <si>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</si>
  <si>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</si>
  <si>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</si>
  <si>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</si>
  <si>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</si>
  <si>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</si>
  <si>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</si>
  <si>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</si>
  <si>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</si>
  <si>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</si>
  <si>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</si>
  <si>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</si>
  <si>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</si>
  <si>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</si>
  <si>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</si>
  <si>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</si>
  <si>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</si>
  <si>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</si>
  <si>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</si>
  <si>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</si>
  <si>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</si>
  <si>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</si>
  <si>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</si>
  <si>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</si>
  <si>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</si>
  <si>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</si>
  <si>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</si>
  <si>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</si>
  <si>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</si>
  <si>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</si>
  <si>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</si>
  <si>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</si>
  <si>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</si>
  <si>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</si>
  <si>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</si>
  <si>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</si>
  <si>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</si>
  <si>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</si>
  <si>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</si>
  <si>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</si>
  <si>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</si>
  <si>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</si>
  <si>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</si>
  <si>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</si>
  <si>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</si>
  <si>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</si>
  <si>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</si>
  <si>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</si>
  <si>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</si>
  <si>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</si>
  <si>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</si>
  <si>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</si>
  <si>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</si>
  <si>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</si>
  <si>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</si>
  <si>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</si>
  <si>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</si>
  <si>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</si>
  <si>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</si>
  <si>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</si>
  <si>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</si>
  <si>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</si>
  <si>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</si>
  <si>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</si>
  <si>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</si>
  <si>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</si>
  <si>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</si>
  <si>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</si>
  <si>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</si>
  <si>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</si>
  <si>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</si>
  <si>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</si>
  <si>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</si>
  <si>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</si>
  <si>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</si>
  <si>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</si>
  <si>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</si>
  <si>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</si>
  <si>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</si>
  <si>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</si>
  <si>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</si>
  <si>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</si>
  <si>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</si>
  <si>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</si>
  <si>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</si>
  <si>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</si>
  <si>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</si>
  <si>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</si>
  <si>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</si>
  <si>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</si>
  <si>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</si>
  <si>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</si>
  <si>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</si>
  <si>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</si>
  <si>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</si>
  <si>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</si>
  <si>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</si>
  <si>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</si>
  <si>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</si>
  <si>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</si>
  <si>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</si>
  <si>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</si>
  <si>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</si>
  <si>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</si>
  <si>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</si>
  <si>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</si>
  <si>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</si>
  <si>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</si>
  <si>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</si>
  <si>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</si>
  <si>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</si>
  <si>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</si>
  <si>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</si>
  <si>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</si>
  <si>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</si>
  <si>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</si>
  <si>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</si>
  <si>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</si>
  <si>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</si>
  <si>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</si>
  <si>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</si>
  <si>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</si>
  <si>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</si>
  <si>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</si>
  <si>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</si>
  <si>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</si>
  <si>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</si>
  <si>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</si>
  <si>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</si>
  <si>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</si>
  <si>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</si>
  <si>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</si>
  <si>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</si>
  <si>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</si>
  <si>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</si>
  <si>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</si>
  <si>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</si>
  <si>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</si>
  <si>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</si>
  <si>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</si>
  <si>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</si>
  <si>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</si>
  <si>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</si>
  <si>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</si>
  <si>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</si>
  <si>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</si>
  <si>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</si>
  <si>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</si>
  <si>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</si>
  <si>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</si>
  <si>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</si>
  <si>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</si>
  <si>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</si>
  <si>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</si>
  <si>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</si>
  <si>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</si>
  <si>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</si>
  <si>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</si>
  <si>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</si>
  <si>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</si>
  <si>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</si>
  <si>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</si>
  <si>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</si>
  <si>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</si>
  <si>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</si>
  <si>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</si>
  <si>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</si>
  <si>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</si>
  <si>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</si>
  <si>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</si>
  <si>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</si>
  <si>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</si>
  <si>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</si>
  <si>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</si>
  <si>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</si>
  <si>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</si>
  <si>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</si>
  <si>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</si>
  <si>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</si>
  <si>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</si>
  <si>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</si>
  <si>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</si>
  <si>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</si>
  <si>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</si>
  <si>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</si>
  <si>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</si>
  <si>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</si>
  <si>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</si>
  <si>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</si>
  <si>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</si>
  <si>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</si>
  <si>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</si>
  <si>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</si>
  <si>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</si>
  <si>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</si>
  <si>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</si>
  <si>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</si>
  <si>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</si>
  <si>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</si>
  <si>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</si>
  <si>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</si>
  <si>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</si>
  <si>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</si>
  <si>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</si>
  <si>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</si>
  <si>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</si>
  <si>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</si>
  <si>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</si>
  <si>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</si>
  <si>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</si>
  <si>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</si>
  <si>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</si>
  <si>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</si>
  <si>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</si>
  <si>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</si>
  <si>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</si>
  <si>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</si>
  <si>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</si>
  <si>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</si>
  <si>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</si>
  <si>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</si>
  <si>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</si>
  <si>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</si>
  <si>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</si>
  <si>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</si>
  <si>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</si>
  <si>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</si>
  <si>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</si>
  <si>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</si>
  <si>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</si>
  <si>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</si>
  <si>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</si>
  <si>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</si>
  <si>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</si>
  <si>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</si>
  <si>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</si>
  <si>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</si>
  <si>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</si>
  <si>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</si>
  <si>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</si>
  <si>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</si>
  <si>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</si>
  <si>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</si>
  <si>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</si>
  <si>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</si>
  <si>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</si>
  <si>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</si>
  <si>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</si>
  <si>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</si>
  <si>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</si>
  <si>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</si>
  <si>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</si>
  <si>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</si>
  <si>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</si>
  <si>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</si>
  <si>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</si>
  <si>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</si>
  <si>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</si>
  <si>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</si>
  <si>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</si>
  <si>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</si>
  <si>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</si>
  <si>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</si>
  <si>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</si>
  <si>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</si>
  <si>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</si>
  <si>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</si>
  <si>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</si>
  <si>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</si>
  <si>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</si>
  <si>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</si>
  <si>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</si>
  <si>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</si>
  <si>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</si>
  <si>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</si>
  <si>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</si>
  <si>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</si>
  <si>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</si>
  <si>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</si>
  <si>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</si>
  <si>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</si>
  <si>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</si>
  <si>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</si>
  <si>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</si>
  <si>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</si>
  <si>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</si>
  <si>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</si>
  <si>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</si>
  <si>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</si>
  <si>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</si>
  <si>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</si>
  <si>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</si>
  <si>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</si>
  <si>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</si>
  <si>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</si>
  <si>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</si>
  <si>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</si>
  <si>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</si>
  <si>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</si>
  <si>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</si>
  <si>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</si>
  <si>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</si>
  <si>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</si>
  <si>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</si>
  <si>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</si>
  <si>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</si>
  <si>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</si>
  <si>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</si>
  <si>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</si>
  <si>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</si>
  <si>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</si>
  <si>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</si>
  <si>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</si>
  <si>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</si>
  <si>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</si>
  <si>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</si>
  <si>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</si>
  <si>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</si>
  <si>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</si>
  <si>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</si>
  <si>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</si>
  <si>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</si>
  <si>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</si>
  <si>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</si>
  <si>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</si>
  <si>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</si>
  <si>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</si>
  <si>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</si>
  <si>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</si>
  <si>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</si>
  <si>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</si>
  <si>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</si>
  <si>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</si>
  <si>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</si>
  <si>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</si>
  <si>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</si>
  <si>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</si>
  <si>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</si>
  <si>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</si>
  <si>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</si>
  <si>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</si>
  <si>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</si>
  <si>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</si>
  <si>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</si>
  <si>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</si>
  <si>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</si>
  <si>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</si>
  <si>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</si>
  <si>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</si>
  <si>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</si>
  <si>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</si>
  <si>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</si>
  <si>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</si>
  <si>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</si>
  <si>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</si>
  <si>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</si>
  <si>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</si>
  <si>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</si>
  <si>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</si>
  <si>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</si>
  <si>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</si>
  <si>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</si>
  <si>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</si>
  <si>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</si>
  <si>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</si>
  <si>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</si>
  <si>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</si>
  <si>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</si>
  <si>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</si>
  <si>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</si>
  <si>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</si>
  <si>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</si>
  <si>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</si>
  <si>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</si>
  <si>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</si>
  <si>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</si>
  <si>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</si>
  <si>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</si>
  <si>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</si>
  <si>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</si>
  <si>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</si>
  <si>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</si>
  <si>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</si>
  <si>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</si>
  <si>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</si>
  <si>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</si>
  <si>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</si>
  <si>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</si>
  <si>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</si>
  <si>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</si>
  <si>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</si>
  <si>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</si>
  <si>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</si>
  <si>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</si>
  <si>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</si>
  <si>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</si>
  <si>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</si>
  <si>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</si>
  <si>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</si>
  <si>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</si>
  <si>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</si>
  <si>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</si>
  <si>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</si>
  <si>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</si>
  <si>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</si>
  <si>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</si>
  <si>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</si>
  <si>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</si>
  <si>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</si>
  <si>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</si>
  <si>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</si>
  <si>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</si>
  <si>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</si>
  <si>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</si>
  <si>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</si>
  <si>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</si>
  <si>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</si>
  <si>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</si>
  <si>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</si>
  <si>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</si>
  <si>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</si>
  <si>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</si>
  <si>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</si>
  <si>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</si>
  <si>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</si>
  <si>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</si>
  <si>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</si>
  <si>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</si>
  <si>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</si>
  <si>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</si>
  <si>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</si>
  <si>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</si>
  <si>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</si>
  <si>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</si>
  <si>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</si>
  <si>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</si>
  <si>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</si>
  <si>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</si>
  <si>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</si>
  <si>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</si>
  <si>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</si>
  <si>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</si>
  <si>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</si>
  <si>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</si>
  <si>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</si>
  <si>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</si>
  <si>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</si>
  <si>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</si>
  <si>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</si>
  <si>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</si>
  <si>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</si>
  <si>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</si>
  <si>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</si>
  <si>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</si>
  <si>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</si>
  <si>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</si>
  <si>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</si>
  <si>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</si>
  <si>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</si>
  <si>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</si>
  <si>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</si>
  <si>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</si>
  <si>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</si>
  <si>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</si>
  <si>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</si>
  <si>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</si>
  <si>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</si>
  <si>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</si>
  <si>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</si>
  <si>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</si>
  <si>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</si>
  <si>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</si>
  <si>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</si>
  <si>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</si>
  <si>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</si>
  <si>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</si>
  <si>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</si>
  <si>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</si>
  <si>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</si>
  <si>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</si>
  <si>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</si>
  <si>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</si>
  <si>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</si>
  <si>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</si>
  <si>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</si>
  <si>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</si>
  <si>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</si>
  <si>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</si>
  <si>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</si>
  <si>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</si>
  <si>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</si>
  <si>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</si>
  <si>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</si>
  <si>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</si>
  <si>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</si>
  <si>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</si>
  <si>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</si>
  <si>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</si>
  <si>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</si>
  <si>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</si>
  <si>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</si>
  <si>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</si>
  <si>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</si>
  <si>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</si>
  <si>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</si>
  <si>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</si>
  <si>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</si>
  <si>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</si>
  <si>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</si>
  <si>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</si>
  <si>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</si>
  <si>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</si>
  <si>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</si>
  <si>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</si>
  <si>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</si>
  <si>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</si>
  <si>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</si>
  <si>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</si>
  <si>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</si>
  <si>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</si>
  <si>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</si>
  <si>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</si>
  <si>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</si>
  <si>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</si>
  <si>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</si>
  <si>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</si>
  <si>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</si>
  <si>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</si>
  <si>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</si>
  <si>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</si>
  <si>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</si>
  <si>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</si>
  <si>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</si>
  <si>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</si>
  <si>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</si>
  <si>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</si>
  <si>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</si>
  <si>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</si>
  <si>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</si>
  <si>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</si>
  <si>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</si>
  <si>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</si>
  <si>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</si>
  <si>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</si>
  <si>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</si>
  <si>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</si>
  <si>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</si>
  <si>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</si>
  <si>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</si>
  <si>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</si>
  <si>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</si>
  <si>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</si>
  <si>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</si>
  <si>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</si>
  <si>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</si>
  <si>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</si>
  <si>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</si>
  <si>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</si>
  <si>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</si>
  <si>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</si>
  <si>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</si>
  <si>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</si>
  <si>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</si>
  <si>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</si>
  <si>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</si>
  <si>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</si>
  <si>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</si>
  <si>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</si>
  <si>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</si>
  <si>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</si>
  <si>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</si>
  <si>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</si>
  <si>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</si>
  <si>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</si>
  <si>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</si>
  <si>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</si>
  <si>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</si>
  <si>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</si>
  <si>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</si>
  <si>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</si>
  <si>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</si>
  <si>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</si>
  <si>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</si>
  <si>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</si>
  <si>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</si>
  <si>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</si>
  <si>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</si>
  <si>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</si>
  <si>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</si>
  <si>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</si>
  <si>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</si>
  <si>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</si>
  <si>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</si>
  <si>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</si>
  <si>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</si>
  <si>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</si>
  <si>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</si>
  <si>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</si>
  <si>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</si>
  <si>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</si>
  <si>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</si>
  <si>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</si>
  <si>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</si>
  <si>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</si>
  <si>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</si>
  <si>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</si>
  <si>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</si>
  <si>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</si>
  <si>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</si>
  <si>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</si>
  <si>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</si>
  <si>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</si>
  <si>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</si>
  <si>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</si>
  <si>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</si>
  <si>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</si>
  <si>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</si>
  <si>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</si>
  <si>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</si>
  <si>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</si>
  <si>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</si>
  <si>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</si>
  <si>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</si>
  <si>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</si>
  <si>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</si>
  <si>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</si>
  <si>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</si>
  <si>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</si>
  <si>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</si>
  <si>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</si>
  <si>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</si>
  <si>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</si>
  <si>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</si>
  <si>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</si>
  <si>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</si>
  <si>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</si>
  <si>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</si>
  <si>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</si>
  <si>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</si>
  <si>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</si>
  <si>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</si>
  <si>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</si>
  <si>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</si>
  <si>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</si>
  <si>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</si>
  <si>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</si>
  <si>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</si>
  <si>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</si>
  <si>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</si>
  <si>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</si>
  <si>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</si>
  <si>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</si>
  <si>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</si>
  <si>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</si>
  <si>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</si>
  <si>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</si>
  <si>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</si>
  <si>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</si>
  <si>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</si>
  <si>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</si>
  <si>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</si>
  <si>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</si>
  <si>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</si>
  <si>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</si>
  <si>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</si>
  <si>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</si>
  <si>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</si>
  <si>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</si>
  <si>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</si>
  <si>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</si>
  <si>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</si>
  <si>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</si>
  <si>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</si>
  <si>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</si>
  <si>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</si>
  <si>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</si>
  <si>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</si>
  <si>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</si>
  <si>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</si>
  <si>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</si>
  <si>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</si>
  <si>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</si>
  <si>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</si>
  <si>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</si>
  <si>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</si>
  <si>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</si>
  <si>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</si>
  <si>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</si>
  <si>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</si>
  <si>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</si>
  <si>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</si>
  <si>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</si>
  <si>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</si>
  <si>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</si>
  <si>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</si>
  <si>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</si>
  <si>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</si>
  <si>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</si>
  <si>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</si>
  <si>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</si>
  <si>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</si>
  <si>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</si>
  <si>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</si>
  <si>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</si>
  <si>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</si>
  <si>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</si>
  <si>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</si>
  <si>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</si>
  <si>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</si>
  <si>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</si>
  <si>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</si>
  <si>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</si>
  <si>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</si>
  <si>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</si>
  <si>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</si>
  <si>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</si>
  <si>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</si>
  <si>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</si>
  <si>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</si>
  <si>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</si>
  <si>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</si>
  <si>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</si>
  <si>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</si>
  <si>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</si>
  <si>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</si>
  <si>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</si>
  <si>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</si>
  <si>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</si>
  <si>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</si>
  <si>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</si>
  <si>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</si>
  <si>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</si>
  <si>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</si>
  <si>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</si>
  <si>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</si>
  <si>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</si>
  <si>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</si>
  <si>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</si>
  <si>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</si>
  <si>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</si>
  <si>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</si>
  <si>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</si>
  <si>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</si>
  <si>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</si>
  <si>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</si>
  <si>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</si>
  <si>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</si>
  <si>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</si>
  <si>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</si>
  <si>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</si>
  <si>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</si>
  <si>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</si>
  <si>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</si>
  <si>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</si>
  <si>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</si>
  <si>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</si>
  <si>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</si>
  <si>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</si>
  <si>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</si>
  <si>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</si>
  <si>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</si>
  <si>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</si>
  <si>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</si>
  <si>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</si>
  <si>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</si>
  <si>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</si>
  <si>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</si>
  <si>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</si>
  <si>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</si>
  <si>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</si>
  <si>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</si>
  <si>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</si>
  <si>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</si>
  <si>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</si>
  <si>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</si>
  <si>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</si>
  <si>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</si>
  <si>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</si>
  <si>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</si>
  <si>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</si>
  <si>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</si>
  <si>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</si>
  <si>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</si>
  <si>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</si>
  <si>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</si>
  <si>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</si>
  <si>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</si>
  <si>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</si>
  <si>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</si>
  <si>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</si>
  <si>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</si>
  <si>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</si>
  <si>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</si>
  <si>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</si>
  <si>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</si>
  <si>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</si>
  <si>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</si>
  <si>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</si>
  <si>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</si>
  <si>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</si>
  <si>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</si>
  <si>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</si>
  <si>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</si>
  <si>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</si>
  <si>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</si>
  <si>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</si>
  <si>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</si>
  <si>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</si>
  <si>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</si>
  <si>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</si>
  <si>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</si>
  <si>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</si>
  <si>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</si>
  <si>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</si>
  <si>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</si>
  <si>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</si>
  <si>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</si>
  <si>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</si>
  <si>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</si>
  <si>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</si>
  <si>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</si>
  <si>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</si>
  <si>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</si>
  <si>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</si>
  <si>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</si>
  <si>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</si>
  <si>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</si>
  <si>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</si>
  <si>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</si>
  <si>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</si>
  <si>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</si>
  <si>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</si>
  <si>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</si>
  <si>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</si>
  <si>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</si>
  <si>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</si>
  <si>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</si>
  <si>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</si>
  <si>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</si>
  <si>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</si>
  <si>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</si>
  <si>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</si>
  <si>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</si>
  <si>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</si>
  <si>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</si>
  <si>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</si>
  <si>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</si>
  <si>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</si>
  <si>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</si>
  <si>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</si>
  <si>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</si>
  <si>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</si>
  <si>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</si>
  <si>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</si>
  <si>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</si>
  <si>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</si>
  <si>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</si>
  <si>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</si>
  <si>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</si>
  <si>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</si>
  <si>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</si>
  <si>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</si>
  <si>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</si>
  <si>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</si>
  <si>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</si>
  <si>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</si>
  <si>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</si>
  <si>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</si>
  <si>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</si>
  <si>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</si>
  <si>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</si>
  <si>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</si>
  <si>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</si>
  <si>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</si>
  <si>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</si>
  <si>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</si>
  <si>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</si>
  <si>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</si>
  <si>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</si>
  <si>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</si>
  <si>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</si>
  <si>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</si>
  <si>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</si>
  <si>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</si>
  <si>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</si>
  <si>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</si>
  <si>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</si>
  <si>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</si>
  <si>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</si>
  <si>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</si>
  <si>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</si>
  <si>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</si>
  <si>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</si>
  <si>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</si>
  <si>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</si>
  <si>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</si>
  <si>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</si>
  <si>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</si>
  <si>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</si>
  <si>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</si>
  <si>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</si>
  <si>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</si>
  <si>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</si>
  <si>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</si>
  <si>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</si>
  <si>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</si>
  <si>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</si>
  <si>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</si>
  <si>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</si>
  <si>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</si>
  <si>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</si>
  <si>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</si>
  <si>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</si>
  <si>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</si>
  <si>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</si>
  <si>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</si>
  <si>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</si>
  <si>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</si>
  <si>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</si>
  <si>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</si>
  <si>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</si>
  <si>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</si>
  <si>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</si>
  <si>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</si>
  <si>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</si>
  <si>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</si>
  <si>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</si>
  <si>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</si>
  <si>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</si>
  <si>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</si>
  <si>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</si>
  <si>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</si>
  <si>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</si>
  <si>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</si>
  <si>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</si>
  <si>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</si>
  <si>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</si>
  <si>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</si>
  <si>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</si>
  <si>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</si>
  <si>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</si>
  <si>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</si>
  <si>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</si>
  <si>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</si>
  <si>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</si>
  <si>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</si>
  <si>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</si>
  <si>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</si>
  <si>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</si>
  <si>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</si>
  <si>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</si>
  <si>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</si>
  <si>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</si>
  <si>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</si>
  <si>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</si>
  <si>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</si>
  <si>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</si>
  <si>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</si>
  <si>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</si>
  <si>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</si>
  <si>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</si>
  <si>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</si>
  <si>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</si>
  <si>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</si>
  <si>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</si>
  <si>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</si>
  <si>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</si>
  <si>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</si>
  <si>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</si>
  <si>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</si>
  <si>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</si>
  <si>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</si>
  <si>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</si>
  <si>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</si>
  <si>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</si>
  <si>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</si>
  <si>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</si>
  <si>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</si>
  <si>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</si>
  <si>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</si>
  <si>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</si>
  <si>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</si>
  <si>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</si>
  <si>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</si>
  <si>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</si>
  <si>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</si>
  <si>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</si>
  <si>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</si>
  <si>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</si>
  <si>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</si>
  <si>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</si>
  <si>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</si>
  <si>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</si>
  <si>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</si>
  <si>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</si>
  <si>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</si>
  <si>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</si>
  <si>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</si>
  <si>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</si>
  <si>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</si>
  <si>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</si>
  <si>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</si>
  <si>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</si>
  <si>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</si>
  <si>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</si>
  <si>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</si>
  <si>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</si>
  <si>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</si>
  <si>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</si>
  <si>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</si>
  <si>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</si>
  <si>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</si>
  <si>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</si>
  <si>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</si>
  <si>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</si>
  <si>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</si>
  <si>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</si>
  <si>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</si>
  <si>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</si>
  <si>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</si>
  <si>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</si>
  <si>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</si>
  <si>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</si>
  <si>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</si>
  <si>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</si>
  <si>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</si>
  <si>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</si>
  <si>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</si>
  <si>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</si>
  <si>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</si>
  <si>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</si>
  <si>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</si>
  <si>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</si>
  <si>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</si>
  <si>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</si>
  <si>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</si>
  <si>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</si>
  <si>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</si>
  <si>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</si>
  <si>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</si>
  <si>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</si>
  <si>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</si>
  <si>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</si>
  <si>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</si>
  <si>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</si>
  <si>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</si>
  <si>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</si>
  <si>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</si>
  <si>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</si>
  <si>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</si>
  <si>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</si>
  <si>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</si>
  <si>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</si>
  <si>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</si>
  <si>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</si>
  <si>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</si>
  <si>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</si>
  <si>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</si>
  <si>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</si>
  <si>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</si>
  <si>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</si>
  <si>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</si>
  <si>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</si>
  <si>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</si>
  <si>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</si>
  <si>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</si>
  <si>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</si>
  <si>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</si>
  <si>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</si>
  <si>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</si>
  <si>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</si>
  <si>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</si>
  <si>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</si>
  <si>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</si>
  <si>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</si>
  <si>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</si>
  <si>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</si>
  <si>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</si>
  <si>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</si>
  <si>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</si>
  <si>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</si>
  <si>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</si>
  <si>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</si>
  <si>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</si>
  <si>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</si>
  <si>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</si>
  <si>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</si>
  <si>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</si>
  <si>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</si>
  <si>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</si>
  <si>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</si>
  <si>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</si>
  <si>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</si>
  <si>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</si>
  <si>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</si>
  <si>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</si>
  <si>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</si>
  <si>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</si>
  <si>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</si>
  <si>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</si>
  <si>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</si>
  <si>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</si>
  <si>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</si>
  <si>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</si>
  <si>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</si>
  <si>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</si>
  <si>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</si>
  <si>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</si>
  <si>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</si>
  <si>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</si>
  <si>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</si>
  <si>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</si>
  <si>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</si>
  <si>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</si>
  <si>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</si>
  <si>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</si>
  <si>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</si>
  <si>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</si>
  <si>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</si>
  <si>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</si>
  <si>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</si>
  <si>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</si>
  <si>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</si>
  <si>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</si>
  <si>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</si>
  <si>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</si>
  <si>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</si>
  <si>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</si>
  <si>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</si>
  <si>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</si>
  <si>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</si>
  <si>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</si>
  <si>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</si>
  <si>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</si>
  <si>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</si>
  <si>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</si>
  <si>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</si>
  <si>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</si>
  <si>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</si>
  <si>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</si>
  <si>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</si>
  <si>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</si>
  <si>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</si>
  <si>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</si>
  <si>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</si>
  <si>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</si>
  <si>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</si>
  <si>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</si>
  <si>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</si>
  <si>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</si>
  <si>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</si>
  <si>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</si>
  <si>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</si>
  <si>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</si>
  <si>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</si>
  <si>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</si>
  <si>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</si>
  <si>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</si>
  <si>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</si>
  <si>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</si>
  <si>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</si>
  <si>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</si>
  <si>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</si>
  <si>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</si>
  <si>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</si>
  <si>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</si>
  <si>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</si>
  <si>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</si>
  <si>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</si>
  <si>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</si>
  <si>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</si>
  <si>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</si>
  <si>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</si>
  <si>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</si>
  <si>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</si>
  <si>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</si>
  <si>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</si>
  <si>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</si>
  <si>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</si>
  <si>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</si>
  <si>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</si>
  <si>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</si>
  <si>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</si>
  <si>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</si>
  <si>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</si>
  <si>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</si>
  <si>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</si>
  <si>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</si>
  <si>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</si>
  <si>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</si>
  <si>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</si>
  <si>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</si>
  <si>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</si>
  <si>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</si>
  <si>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</si>
  <si>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</si>
  <si>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</si>
  <si>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</si>
  <si>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</si>
  <si>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</si>
  <si>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</si>
  <si>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</si>
  <si>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</si>
  <si>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</si>
  <si>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</si>
  <si>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</si>
  <si>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</si>
  <si>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</si>
  <si>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</si>
  <si>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</si>
  <si>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</si>
  <si>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</si>
  <si>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</si>
  <si>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</si>
  <si>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</si>
  <si>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</si>
  <si>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</si>
  <si>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</si>
  <si>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</si>
  <si>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</si>
  <si>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</si>
  <si>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</si>
  <si>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</si>
  <si>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</si>
  <si>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</si>
  <si>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</si>
  <si>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</si>
  <si>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</si>
  <si>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</si>
  <si>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</si>
  <si>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</si>
  <si>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</si>
  <si>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</si>
  <si>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</si>
  <si>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</si>
  <si>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</si>
  <si>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</si>
  <si>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</si>
  <si>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</si>
  <si>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</si>
  <si>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</si>
  <si>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</si>
  <si>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</si>
  <si>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</si>
  <si>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</si>
  <si>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</si>
  <si>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</si>
  <si>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</si>
  <si>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</si>
  <si>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</si>
  <si>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</si>
  <si>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</si>
  <si>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</si>
  <si>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</si>
  <si>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</si>
  <si>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</si>
  <si>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</si>
  <si>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</si>
  <si>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</si>
  <si>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</si>
  <si>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</si>
  <si>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</si>
  <si>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</si>
  <si>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</si>
  <si>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</si>
  <si>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</si>
  <si>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</si>
  <si>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</si>
  <si>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</si>
  <si>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</si>
  <si>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</si>
  <si>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</si>
  <si>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</si>
  <si>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</si>
  <si>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</si>
  <si>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</si>
  <si>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</si>
  <si>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</si>
  <si>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</si>
  <si>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</si>
  <si>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</si>
  <si>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</si>
  <si>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</si>
  <si>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</si>
  <si>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</si>
  <si>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</si>
  <si>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</si>
  <si>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</si>
  <si>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</si>
  <si>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</si>
  <si>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</si>
  <si>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</si>
  <si>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</si>
  <si>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</si>
  <si>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</si>
  <si>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</si>
  <si>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</si>
  <si>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</si>
  <si>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</si>
  <si>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</si>
  <si>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</si>
  <si>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</si>
  <si>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</si>
  <si>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</si>
  <si>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</si>
  <si>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</si>
  <si>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</si>
  <si>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</si>
  <si>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</si>
  <si>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</si>
  <si>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</si>
  <si>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</si>
  <si>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</si>
  <si>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</si>
  <si>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</si>
  <si>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</si>
  <si>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</si>
  <si>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</si>
  <si>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</si>
  <si>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</si>
  <si>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</si>
  <si>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</si>
  <si>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</si>
  <si>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</si>
  <si>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</si>
  <si>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</si>
  <si>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</si>
  <si>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</si>
  <si>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</si>
  <si>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</si>
  <si>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</si>
  <si>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</si>
  <si>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</si>
  <si>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</si>
  <si>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</si>
  <si>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</si>
  <si>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</si>
  <si>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</si>
  <si>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</si>
  <si>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</si>
  <si>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</si>
  <si>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</si>
  <si>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</si>
  <si>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</si>
  <si>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</si>
  <si>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</si>
  <si>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</si>
  <si>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</si>
  <si>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</si>
  <si>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</si>
  <si>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</si>
  <si>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</si>
  <si>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</si>
  <si>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</si>
  <si>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</si>
  <si>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</si>
  <si>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</si>
  <si>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</si>
  <si>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</si>
  <si>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</si>
  <si>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</si>
  <si>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</si>
  <si>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</si>
  <si>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</si>
  <si>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</si>
  <si>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</si>
  <si>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</si>
  <si>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</si>
  <si>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</si>
  <si>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</si>
  <si>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</si>
  <si>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</si>
  <si>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</si>
  <si>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</si>
  <si>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</si>
  <si>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</si>
  <si>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</si>
  <si>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</si>
  <si>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</si>
  <si>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</si>
  <si>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</si>
  <si>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</si>
  <si>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</si>
  <si>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</si>
  <si>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</si>
  <si>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</si>
  <si>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</si>
  <si>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</si>
  <si>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</si>
  <si>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</si>
  <si>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</si>
  <si>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</si>
  <si>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</si>
  <si>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</si>
  <si>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</si>
  <si>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</si>
  <si>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</si>
  <si>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</si>
  <si>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</si>
  <si>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</si>
  <si>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</si>
  <si>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</si>
  <si>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</si>
  <si>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</si>
  <si>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</si>
  <si>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</si>
  <si>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</si>
  <si>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</si>
  <si>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</si>
  <si>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</si>
  <si>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</si>
  <si>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</si>
  <si>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</si>
  <si>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</si>
  <si>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</si>
  <si>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</si>
  <si>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</si>
  <si>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</si>
  <si>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</si>
  <si>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</si>
  <si>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</si>
  <si>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</si>
  <si>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</si>
  <si>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</si>
  <si>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</si>
  <si>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</si>
  <si>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</si>
  <si>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</si>
  <si>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</si>
  <si>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</si>
  <si>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</si>
  <si>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</si>
  <si>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</si>
  <si>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</si>
  <si>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</si>
  <si>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</si>
  <si>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</si>
  <si>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</si>
  <si>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</si>
  <si>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</si>
  <si>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</si>
  <si>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</si>
  <si>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</si>
  <si>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</si>
  <si>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</si>
  <si>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</si>
  <si>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</si>
  <si>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</si>
  <si>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</si>
  <si>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</si>
  <si>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</si>
  <si>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</si>
  <si>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</si>
  <si>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</si>
  <si>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</si>
  <si>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</si>
  <si>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</si>
  <si>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</si>
  <si>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</si>
  <si>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</si>
  <si>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</si>
  <si>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</si>
  <si>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</si>
  <si>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</si>
  <si>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</si>
  <si>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</si>
  <si>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</si>
  <si>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</si>
  <si>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</si>
  <si>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</si>
  <si>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</si>
  <si>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</si>
  <si>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</si>
  <si>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</si>
  <si>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</si>
  <si>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</si>
  <si>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</si>
  <si>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</si>
  <si>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</si>
  <si>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</si>
  <si>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</si>
  <si>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</si>
  <si>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</si>
  <si>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</si>
  <si>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</si>
  <si>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</si>
  <si>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</si>
  <si>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</si>
  <si>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</si>
  <si>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</si>
  <si>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</si>
  <si>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</si>
  <si>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</si>
  <si>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</si>
  <si>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</si>
  <si>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</si>
  <si>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</si>
  <si>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</si>
  <si>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</si>
  <si>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</si>
  <si>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</si>
  <si>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</si>
  <si>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</si>
  <si>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</si>
  <si>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</si>
  <si>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</si>
  <si>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</si>
  <si>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</si>
  <si>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</si>
  <si>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</si>
  <si>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</si>
  <si>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</si>
  <si>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</si>
  <si>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</si>
  <si>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</si>
  <si>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</si>
  <si>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</si>
  <si>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</si>
  <si>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</si>
  <si>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</si>
  <si>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</si>
  <si>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</si>
  <si>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</si>
  <si>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</si>
  <si>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</si>
  <si>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</si>
  <si>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</si>
  <si>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</si>
  <si>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</si>
  <si>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</si>
  <si>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</si>
  <si>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</si>
  <si>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</si>
  <si>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</si>
  <si>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</si>
  <si>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</si>
  <si>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</si>
  <si>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</si>
  <si>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</si>
  <si>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</si>
  <si>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</si>
  <si>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</si>
  <si>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</si>
  <si>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</si>
  <si>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</si>
  <si>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</si>
  <si>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</si>
  <si>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</si>
  <si>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</si>
  <si>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</si>
  <si>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</si>
  <si>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</si>
  <si>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</si>
  <si>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</si>
  <si>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</si>
  <si>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</si>
  <si>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</si>
  <si>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</si>
  <si>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</si>
  <si>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</si>
  <si>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</si>
  <si>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</si>
  <si>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</si>
  <si>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</si>
  <si>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</si>
  <si>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</si>
  <si>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</si>
  <si>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</si>
  <si>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</si>
  <si>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</si>
  <si>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</si>
  <si>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</si>
  <si>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</si>
  <si>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</si>
  <si>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</si>
  <si>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</si>
  <si>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</si>
  <si>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</si>
  <si>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</si>
  <si>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</si>
  <si>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</si>
  <si>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</si>
  <si>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</si>
  <si>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</si>
  <si>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</si>
  <si>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</si>
  <si>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</si>
  <si>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</si>
  <si>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</si>
  <si>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</si>
  <si>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</si>
  <si>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</si>
  <si>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</si>
  <si>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</si>
  <si>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</si>
  <si>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</si>
  <si>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</si>
  <si>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</si>
  <si>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</si>
  <si>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</si>
  <si>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</si>
  <si>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</si>
  <si>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</si>
  <si>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</si>
  <si>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</si>
  <si>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</si>
  <si>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</si>
  <si>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</si>
  <si>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</si>
  <si>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</si>
  <si>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</si>
  <si>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</si>
  <si>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</si>
  <si>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</si>
  <si>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</si>
  <si>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</si>
  <si>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</si>
  <si>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</si>
  <si>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</si>
  <si>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</si>
  <si>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</si>
  <si>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</si>
  <si>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</si>
  <si>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</si>
  <si>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</si>
  <si>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</si>
  <si>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</si>
  <si>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</si>
  <si>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</si>
  <si>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</si>
  <si>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</si>
  <si>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</si>
  <si>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</si>
  <si>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</si>
  <si>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</si>
  <si>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</si>
  <si>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</si>
  <si>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</si>
  <si>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</si>
  <si>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</si>
  <si>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</si>
  <si>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</si>
  <si>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</si>
  <si>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</si>
  <si>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</si>
  <si>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</si>
  <si>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</si>
  <si>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</si>
  <si>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</si>
  <si>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</si>
  <si>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</si>
  <si>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</si>
  <si>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</si>
  <si>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</si>
  <si>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</si>
  <si>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</si>
  <si>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</si>
  <si>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</si>
  <si>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</si>
  <si>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</si>
  <si>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</si>
  <si>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</si>
  <si>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</si>
  <si>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</si>
  <si>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</si>
  <si>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</si>
  <si>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</si>
  <si>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</si>
  <si>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</si>
  <si>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</si>
  <si>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</si>
  <si>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</si>
  <si>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</si>
  <si>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</si>
  <si>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</si>
  <si>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</si>
  <si>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</si>
  <si>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</si>
  <si>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</si>
  <si>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</si>
  <si>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</si>
  <si>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</si>
  <si>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</si>
  <si>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</si>
  <si>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</si>
  <si>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</si>
  <si>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</si>
  <si>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</si>
  <si>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</si>
  <si>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</si>
  <si>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</si>
  <si>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</si>
  <si>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</si>
  <si>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</si>
  <si>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</si>
  <si>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</si>
  <si>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</si>
  <si>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</si>
  <si>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</si>
  <si>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</si>
  <si>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</si>
  <si>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</si>
  <si>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</si>
  <si>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</si>
  <si>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</si>
  <si>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</si>
  <si>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</si>
  <si>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</si>
  <si>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</si>
  <si>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</si>
  <si>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</si>
  <si>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</si>
  <si>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</si>
  <si>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</si>
  <si>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</si>
  <si>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</si>
  <si>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</si>
  <si>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</si>
  <si>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</si>
  <si>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</si>
  <si>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</si>
  <si>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</si>
  <si>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</si>
  <si>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</si>
  <si>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</si>
  <si>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</si>
  <si>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</si>
  <si>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</si>
  <si>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</si>
  <si>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</si>
  <si>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</si>
  <si>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</si>
  <si>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</si>
  <si>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</si>
  <si>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</si>
  <si>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</si>
  <si>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</si>
  <si>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</si>
  <si>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</si>
  <si>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</si>
  <si>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</si>
  <si>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</si>
  <si>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</si>
  <si>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</si>
  <si>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</si>
  <si>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</si>
  <si>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</si>
  <si>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</si>
  <si>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</si>
  <si>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</si>
  <si>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</si>
  <si>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</si>
  <si>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</si>
  <si>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</si>
  <si>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</si>
  <si>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</si>
  <si>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</si>
  <si>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</si>
  <si>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</si>
  <si>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</si>
  <si>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</si>
  <si>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</si>
  <si>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</si>
  <si>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</si>
  <si>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</si>
  <si>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</si>
  <si>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</si>
  <si>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</si>
  <si>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</si>
  <si>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</si>
  <si>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</si>
  <si>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</si>
  <si>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</si>
  <si>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</si>
  <si>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</si>
  <si>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</si>
  <si>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</si>
  <si>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</si>
  <si>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</si>
  <si>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</si>
  <si>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</si>
  <si>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</si>
  <si>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</si>
  <si>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</si>
  <si>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</si>
  <si>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</si>
  <si>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</si>
  <si>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</si>
  <si>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</si>
  <si>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</si>
  <si>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</si>
  <si>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</si>
  <si>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</si>
  <si>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</si>
  <si>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</si>
  <si>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</si>
  <si>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</si>
  <si>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</si>
  <si>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</si>
  <si>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</si>
  <si>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</si>
  <si>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</si>
  <si>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</si>
  <si>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</si>
  <si>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</si>
  <si>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</si>
  <si>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</si>
  <si>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</si>
  <si>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</si>
  <si>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</si>
  <si>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</si>
  <si>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</si>
  <si>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</si>
  <si>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</si>
  <si>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</si>
  <si>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</si>
  <si>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</si>
  <si>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</si>
  <si>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</si>
  <si>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</si>
  <si>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</si>
  <si>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</si>
  <si>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</si>
  <si>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</si>
  <si>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</si>
  <si>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</si>
  <si>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</si>
  <si>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</si>
  <si>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</si>
  <si>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</si>
  <si>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</si>
  <si>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</si>
  <si>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</si>
  <si>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</si>
  <si>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</si>
  <si>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</si>
  <si>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</si>
  <si>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</si>
  <si>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</si>
  <si>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</si>
  <si>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</si>
  <si>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</si>
  <si>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</si>
  <si>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</si>
  <si>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</si>
  <si>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</si>
  <si>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</si>
  <si>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</si>
  <si>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</si>
  <si>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</si>
  <si>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</si>
  <si>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</si>
  <si>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</si>
  <si>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</si>
  <si>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</si>
  <si>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</si>
  <si>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</si>
  <si>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</si>
  <si>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</si>
  <si>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</si>
  <si>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</si>
  <si>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</si>
  <si>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</si>
  <si>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</si>
  <si>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</si>
  <si>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</si>
  <si>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</si>
  <si>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</si>
  <si>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</si>
  <si>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</si>
  <si>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</si>
  <si>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</si>
  <si>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</si>
  <si>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</si>
  <si>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</si>
  <si>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</si>
  <si>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</si>
  <si>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</si>
  <si>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</si>
  <si>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</si>
  <si>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</si>
  <si>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</si>
  <si>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</si>
  <si>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</si>
  <si>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</si>
  <si>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</si>
  <si>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</si>
  <si>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</si>
  <si>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</si>
  <si>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</si>
  <si>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</si>
  <si>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</si>
  <si>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</si>
  <si>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</si>
  <si>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</si>
  <si>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</si>
  <si>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</si>
  <si>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</si>
  <si>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</si>
  <si>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</si>
  <si>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</si>
  <si>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</si>
  <si>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</si>
  <si>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</si>
  <si>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</si>
  <si>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</si>
  <si>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</si>
  <si>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</si>
  <si>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</si>
  <si>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</si>
  <si>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</si>
  <si>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</si>
  <si>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</si>
  <si>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</si>
  <si>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</si>
  <si>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</si>
  <si>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</si>
  <si>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</si>
  <si>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</si>
  <si>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</si>
  <si>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</si>
  <si>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</si>
  <si>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</si>
  <si>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</si>
  <si>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</si>
  <si>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</si>
  <si>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</si>
  <si>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</si>
  <si>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</si>
  <si>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</si>
  <si>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</si>
  <si>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</si>
  <si>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</si>
  <si>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</si>
  <si>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</si>
  <si>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</si>
  <si>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</si>
  <si>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</si>
  <si>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</si>
  <si>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</si>
  <si>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</si>
  <si>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</si>
  <si>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</si>
  <si>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</si>
  <si>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</si>
  <si>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</si>
  <si>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</si>
  <si>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</si>
  <si>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</si>
  <si>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</si>
  <si>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</si>
  <si>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</si>
  <si>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</si>
  <si>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</si>
  <si>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</si>
  <si>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</si>
  <si>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</si>
  <si>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</si>
  <si>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</si>
  <si>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</si>
  <si>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</si>
  <si>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</si>
  <si>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</si>
  <si>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</si>
  <si>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</si>
  <si>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</si>
  <si>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</si>
  <si>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</si>
  <si>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</si>
  <si>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</si>
  <si>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</si>
  <si>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</si>
  <si>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</si>
  <si>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</si>
  <si>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</si>
  <si>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</si>
  <si>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</si>
  <si>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</si>
  <si>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</si>
  <si>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</si>
  <si>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</si>
  <si>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</si>
  <si>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</si>
  <si>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</si>
  <si>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</si>
  <si>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</si>
  <si>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</si>
  <si>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</si>
  <si>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</si>
  <si>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</si>
  <si>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</si>
  <si>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</si>
  <si>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</si>
  <si>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</si>
  <si>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</si>
  <si>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</si>
  <si>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</si>
  <si>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</si>
  <si>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</si>
  <si>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</si>
  <si>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</si>
  <si>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</si>
  <si>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</si>
  <si>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</si>
  <si>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</si>
  <si>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</si>
  <si>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</si>
  <si>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</si>
  <si>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</si>
  <si>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</si>
  <si>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</si>
  <si>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</si>
  <si>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</si>
  <si>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</si>
  <si>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</si>
  <si>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</si>
  <si>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</si>
  <si>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</si>
  <si>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</si>
  <si>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</si>
  <si>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</si>
  <si>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</si>
  <si>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</si>
  <si>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</si>
  <si>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</si>
  <si>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</si>
  <si>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</si>
  <si>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</si>
  <si>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</si>
  <si>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</si>
  <si>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</si>
  <si>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</si>
  <si>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</si>
  <si>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</si>
  <si>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</si>
  <si>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</si>
  <si>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</si>
  <si>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</si>
  <si>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</si>
  <si>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</si>
  <si>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</si>
  <si>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</si>
  <si>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</si>
  <si>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</si>
  <si>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</si>
  <si>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</si>
  <si>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</si>
  <si>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</si>
  <si>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</si>
  <si>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</si>
  <si>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</si>
  <si>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</si>
  <si>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</si>
  <si>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</si>
  <si>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</si>
  <si>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</si>
  <si>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</si>
  <si>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</si>
  <si>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</si>
  <si>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</si>
  <si>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</si>
  <si>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</si>
  <si>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</si>
  <si>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</si>
  <si>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</si>
  <si>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</si>
  <si>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</si>
  <si>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</si>
  <si>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</si>
  <si>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</si>
  <si>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</si>
  <si>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</si>
  <si>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</si>
  <si>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</si>
  <si>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</si>
  <si>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</si>
  <si>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</si>
  <si>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</si>
  <si>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</si>
  <si>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</si>
  <si>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</si>
  <si>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</si>
  <si>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</si>
  <si>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</si>
  <si>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</si>
  <si>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</si>
  <si>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</si>
  <si>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</si>
  <si>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</si>
  <si>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</si>
  <si>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</si>
  <si>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</si>
  <si>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</si>
  <si>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</si>
  <si>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</si>
  <si>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</si>
  <si>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</si>
  <si>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</si>
  <si>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</si>
  <si>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</si>
  <si>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</si>
  <si>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</si>
  <si>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</si>
  <si>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</si>
  <si>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</si>
  <si>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</si>
  <si>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</si>
  <si>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</si>
  <si>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</si>
  <si>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</si>
  <si>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</si>
  <si>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</si>
  <si>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</si>
  <si>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</si>
  <si>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</si>
  <si>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</si>
  <si>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</si>
  <si>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</si>
  <si>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</si>
  <si>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</si>
  <si>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</si>
  <si>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</si>
  <si>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</si>
  <si>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</si>
  <si>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</si>
  <si>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</si>
  <si>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</si>
  <si>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</si>
  <si>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</si>
  <si>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</si>
  <si>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</si>
  <si>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</si>
  <si>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</si>
  <si>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</si>
  <si>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</si>
  <si>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</si>
  <si>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</si>
  <si>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</si>
  <si>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</si>
  <si>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</si>
  <si>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</si>
  <si>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</si>
  <si>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</si>
  <si>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</si>
  <si>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</si>
  <si>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</si>
  <si>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</si>
  <si>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</si>
  <si>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</si>
  <si>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</si>
  <si>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</si>
  <si>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</si>
  <si>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</si>
  <si>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</si>
  <si>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</si>
  <si>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</si>
  <si>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</si>
  <si>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</si>
  <si>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</si>
  <si>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</si>
  <si>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</si>
  <si>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</si>
  <si>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</si>
  <si>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</si>
  <si>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</si>
  <si>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</si>
  <si>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</si>
  <si>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</si>
  <si>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</si>
  <si>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</si>
  <si>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</si>
  <si>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</si>
  <si>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</si>
  <si>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</si>
  <si>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</si>
  <si>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</si>
  <si>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</si>
  <si>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</si>
  <si>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</si>
  <si>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</si>
  <si>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</si>
  <si>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</si>
  <si>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</si>
  <si>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</si>
  <si>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</si>
  <si>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</si>
  <si>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</si>
  <si>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</si>
  <si>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</si>
  <si>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</si>
  <si>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</si>
  <si>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</si>
  <si>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</si>
  <si>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</si>
  <si>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</si>
  <si>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</si>
  <si>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</si>
  <si>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</si>
  <si>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</si>
  <si>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</si>
  <si>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</si>
  <si>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</si>
  <si>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</si>
  <si>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</si>
  <si>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</si>
  <si>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</si>
  <si>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</si>
  <si>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</si>
  <si>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</si>
  <si>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</si>
  <si>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</si>
  <si>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</si>
  <si>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</si>
  <si>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</si>
  <si>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</si>
  <si>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</si>
  <si>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</si>
  <si>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</si>
  <si>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</si>
  <si>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</si>
  <si>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</si>
  <si>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</si>
  <si>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</si>
  <si>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</si>
  <si>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</si>
  <si>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</si>
  <si>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</si>
  <si>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</si>
  <si>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</si>
  <si>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</si>
  <si>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</si>
  <si>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</si>
  <si>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</si>
  <si>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</si>
  <si>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</si>
  <si>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</si>
  <si>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</si>
  <si>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</si>
  <si>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</si>
  <si>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</si>
  <si>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</si>
  <si>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</si>
  <si>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</si>
  <si>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</si>
  <si>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</si>
  <si>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</si>
  <si>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</si>
  <si>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</si>
  <si>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</si>
  <si>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</si>
  <si>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</si>
  <si>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</si>
  <si>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</si>
  <si>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</si>
  <si>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</si>
  <si>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</si>
  <si>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</si>
  <si>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</si>
  <si>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</si>
  <si>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</si>
  <si>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</si>
  <si>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</si>
  <si>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</si>
  <si>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</si>
  <si>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</si>
  <si>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</si>
  <si>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</si>
  <si>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</si>
  <si>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</si>
  <si>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</si>
  <si>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</si>
  <si>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</si>
  <si>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</si>
  <si>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</si>
  <si>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</si>
  <si>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</si>
  <si>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</si>
  <si>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</si>
  <si>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</si>
  <si>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</si>
  <si>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</si>
  <si>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</si>
  <si>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</si>
  <si>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</si>
  <si>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</si>
  <si>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</si>
  <si>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</si>
  <si>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</si>
  <si>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</si>
  <si>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</si>
  <si>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</si>
  <si>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</si>
  <si>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</si>
  <si>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</si>
  <si>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</si>
  <si>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</si>
  <si>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</si>
  <si>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</si>
  <si>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</si>
  <si>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</si>
  <si>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</si>
  <si>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</si>
  <si>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</si>
  <si>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</si>
  <si>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</si>
  <si>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</si>
  <si>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</si>
  <si>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</si>
  <si>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</si>
  <si>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</si>
  <si>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</si>
  <si>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</si>
  <si>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</si>
  <si>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</si>
  <si>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</si>
  <si>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</si>
  <si>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</si>
  <si>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</si>
  <si>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</si>
  <si>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</si>
  <si>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</si>
  <si>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</si>
  <si>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</si>
  <si>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</si>
  <si>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</si>
  <si>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</si>
  <si>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</si>
  <si>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</si>
  <si>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</si>
  <si>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</si>
  <si>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</si>
  <si>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</si>
  <si>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</si>
  <si>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</si>
  <si>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</si>
  <si>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</si>
  <si>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</si>
  <si>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</si>
  <si>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</si>
  <si>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</si>
  <si>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</si>
  <si>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</si>
  <si>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</si>
  <si>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</si>
  <si>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</si>
  <si>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</si>
  <si>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</si>
  <si>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</si>
  <si>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</si>
  <si>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</si>
  <si>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</si>
  <si>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</si>
  <si>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</si>
  <si>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</si>
  <si>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</si>
  <si>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</si>
  <si>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</si>
  <si>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</si>
  <si>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</si>
  <si>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</si>
  <si>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</si>
  <si>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</si>
  <si>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</si>
  <si>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</si>
  <si>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</si>
  <si>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</si>
  <si>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</si>
  <si>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</si>
  <si>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</si>
  <si>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</si>
  <si>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</si>
  <si>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</si>
  <si>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</si>
  <si>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</si>
  <si>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</si>
  <si>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</si>
  <si>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</si>
  <si>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</si>
  <si>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</si>
  <si>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</si>
  <si>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</si>
  <si>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</si>
  <si>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</si>
  <si>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</si>
  <si>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</si>
  <si>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</si>
  <si>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</si>
  <si>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</si>
  <si>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</si>
  <si>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</si>
  <si>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</si>
  <si>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</si>
  <si>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</si>
  <si>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</si>
  <si>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</si>
  <si>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</si>
  <si>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</si>
  <si>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</si>
  <si>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</si>
  <si>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</si>
  <si>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</si>
  <si>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</si>
  <si>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</si>
  <si>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</si>
  <si>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</si>
  <si>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</si>
  <si>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</si>
  <si>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</si>
  <si>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</si>
  <si>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</si>
  <si>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</si>
  <si>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</si>
  <si>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</si>
  <si>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</si>
  <si>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</si>
  <si>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</si>
  <si>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</si>
  <si>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</si>
  <si>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</si>
  <si>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</si>
  <si>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</si>
  <si>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</si>
  <si>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</si>
  <si>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</si>
  <si>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</si>
  <si>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</si>
  <si>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</si>
  <si>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</si>
  <si>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</si>
  <si>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</si>
  <si>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</si>
  <si>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</si>
  <si>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</si>
  <si>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</si>
  <si>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</si>
  <si>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</si>
  <si>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</si>
  <si>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</si>
  <si>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</si>
  <si>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</si>
  <si>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</si>
  <si>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</si>
  <si>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</si>
  <si>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</si>
  <si>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</si>
  <si>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</si>
  <si>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</si>
  <si>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</si>
  <si>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</si>
  <si>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</si>
  <si>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</si>
  <si>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</si>
  <si>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</si>
  <si>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</si>
  <si>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</si>
  <si>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</si>
  <si>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</si>
  <si>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</si>
  <si>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</si>
  <si>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</si>
  <si>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</si>
  <si>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</si>
  <si>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</si>
  <si>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</si>
  <si>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</si>
  <si>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</si>
  <si>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</si>
  <si>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</si>
  <si>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</si>
  <si>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</si>
  <si>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</si>
  <si>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</si>
  <si>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</si>
  <si>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</si>
  <si>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</si>
  <si>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</si>
  <si>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</si>
  <si>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</si>
  <si>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</si>
  <si>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</si>
  <si>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</si>
  <si>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</si>
  <si>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</si>
  <si>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</si>
  <si>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</si>
  <si>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</si>
  <si>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</si>
  <si>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</si>
  <si>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</si>
  <si>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</si>
  <si>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</si>
  <si>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</si>
  <si>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</si>
  <si>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</si>
  <si>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</si>
  <si>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</si>
  <si>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</si>
  <si>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</si>
  <si>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</si>
  <si>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</si>
  <si>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</si>
  <si>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</si>
  <si>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</si>
  <si>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</si>
  <si>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</si>
  <si>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</si>
  <si>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</si>
  <si>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</si>
  <si>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</si>
  <si>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</si>
  <si>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</si>
  <si>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</si>
  <si>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</si>
  <si>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</si>
  <si>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</si>
  <si>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</si>
  <si>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</si>
  <si>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</si>
  <si>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</si>
  <si>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</si>
  <si>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</si>
  <si>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</si>
  <si>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</si>
  <si>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</si>
  <si>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</si>
  <si>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</si>
  <si>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</si>
  <si>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</si>
  <si>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</si>
  <si>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</si>
  <si>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</si>
  <si>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</si>
  <si>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</si>
  <si>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</si>
  <si>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</si>
  <si>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</si>
  <si>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</si>
  <si>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</si>
  <si>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</si>
  <si>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</si>
  <si>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</si>
  <si>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</si>
  <si>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</si>
  <si>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</si>
  <si>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</si>
  <si>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</si>
  <si>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</si>
  <si>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</si>
  <si>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</si>
  <si>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</si>
  <si>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</si>
  <si>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</si>
  <si>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</si>
  <si>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</si>
  <si>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</si>
  <si>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</si>
  <si>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</si>
  <si>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</si>
  <si>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</si>
  <si>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</si>
  <si>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</si>
  <si>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</si>
  <si>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</si>
  <si>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</si>
  <si>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</si>
  <si>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</si>
  <si>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</si>
  <si>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</si>
  <si>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</si>
  <si>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</si>
  <si>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</si>
  <si>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</si>
  <si>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</si>
  <si>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</si>
  <si>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</si>
  <si>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</si>
  <si>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</si>
  <si>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</si>
  <si>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</si>
  <si>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</si>
  <si>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</si>
  <si>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</si>
  <si>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</si>
  <si>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</si>
  <si>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</si>
  <si>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</si>
  <si>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</si>
  <si>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</si>
  <si>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</si>
  <si>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</si>
  <si>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</si>
  <si>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</si>
  <si>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</si>
  <si>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</si>
  <si>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</si>
  <si>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</si>
  <si>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</si>
  <si>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</si>
  <si>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</si>
  <si>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</si>
  <si>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</si>
  <si>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</si>
  <si>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</si>
  <si>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</si>
  <si>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</si>
  <si>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</si>
  <si>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</si>
  <si>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</si>
  <si>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</si>
  <si>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</si>
  <si>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</si>
  <si>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</si>
  <si>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</si>
  <si>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</si>
  <si>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</si>
  <si>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</si>
  <si>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</si>
  <si>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</si>
  <si>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</si>
  <si>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</si>
  <si>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</si>
  <si>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</si>
  <si>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</si>
  <si>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</si>
  <si>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</si>
  <si>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</si>
  <si>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</si>
  <si>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</si>
  <si>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</si>
  <si>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</si>
  <si>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</si>
  <si>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</si>
  <si>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</si>
  <si>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</si>
  <si>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</si>
  <si>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</si>
  <si>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</si>
  <si>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</si>
  <si>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</si>
  <si>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</si>
  <si>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</si>
  <si>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</si>
  <si>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</si>
  <si>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</si>
  <si>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</si>
  <si>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</si>
  <si>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</si>
  <si>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</si>
  <si>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</si>
  <si>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</si>
  <si>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</si>
  <si>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</si>
  <si>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</si>
  <si>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</si>
  <si>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</si>
  <si>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</si>
  <si>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</si>
  <si>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</si>
  <si>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</si>
  <si>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</si>
  <si>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</si>
  <si>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</si>
  <si>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</si>
  <si>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</si>
  <si>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</si>
  <si>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</si>
  <si>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</si>
  <si>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</si>
  <si>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</si>
  <si>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</si>
  <si>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</si>
  <si>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</si>
  <si>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</si>
  <si>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</si>
  <si>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</si>
  <si>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</si>
  <si>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</si>
  <si>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</si>
  <si>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</si>
  <si>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</si>
  <si>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</si>
  <si>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</si>
  <si>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</si>
  <si>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</si>
  <si>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</si>
  <si>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</si>
  <si>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</si>
  <si>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</si>
  <si>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</si>
  <si>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</si>
  <si>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</si>
  <si>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</si>
  <si>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</si>
  <si>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</si>
  <si>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</si>
  <si>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</si>
  <si>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</si>
  <si>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</si>
  <si>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</si>
  <si>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</si>
  <si>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</si>
  <si>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</si>
  <si>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</si>
  <si>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</si>
  <si>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</si>
  <si>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</si>
  <si>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</si>
  <si>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</si>
  <si>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</si>
  <si>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</si>
  <si>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</si>
  <si>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</si>
  <si>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</si>
  <si>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</si>
  <si>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</si>
  <si>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</si>
  <si>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</si>
  <si>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</si>
  <si>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</si>
  <si>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</si>
  <si>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</si>
  <si>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</si>
  <si>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</si>
  <si>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</si>
  <si>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</si>
  <si>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</si>
  <si>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</si>
  <si>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</si>
  <si>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</si>
  <si>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</si>
  <si>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</si>
  <si>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</si>
  <si>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</si>
  <si>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</si>
  <si>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</si>
  <si>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</si>
  <si>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</si>
  <si>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</si>
  <si>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</si>
  <si>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</si>
  <si>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</si>
  <si>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</si>
  <si>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</si>
  <si>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</si>
  <si>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</si>
  <si>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</si>
  <si>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</si>
  <si>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</si>
  <si>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</si>
  <si>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</si>
  <si>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</si>
  <si>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</si>
  <si>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</si>
  <si>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</si>
  <si>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</si>
  <si>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</si>
  <si>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</si>
  <si>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</si>
  <si>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</si>
  <si>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</si>
  <si>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</si>
  <si>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</si>
  <si>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</si>
  <si>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</si>
  <si>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</si>
  <si>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</si>
  <si>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</si>
  <si>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</si>
  <si>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</si>
  <si>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</si>
  <si>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</si>
  <si>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</si>
  <si>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</si>
  <si>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</si>
  <si>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</si>
  <si>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</si>
  <si>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</si>
  <si>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</si>
  <si>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</si>
  <si>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</si>
  <si>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</si>
  <si>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</si>
  <si>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</si>
  <si>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</si>
  <si>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</si>
  <si>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</si>
  <si>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</si>
  <si>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</si>
  <si>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</si>
  <si>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</si>
  <si>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</si>
  <si>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</si>
  <si>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</si>
  <si>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</si>
  <si>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</si>
  <si>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</si>
  <si>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</si>
  <si>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</si>
  <si>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</si>
  <si>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</si>
  <si>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</si>
  <si>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</si>
  <si>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</si>
  <si>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</si>
  <si>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</si>
  <si>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</si>
  <si>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</si>
  <si>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</si>
  <si>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</si>
  <si>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</si>
  <si>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</si>
  <si>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</si>
  <si>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</si>
  <si>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</si>
  <si>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</si>
  <si>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</si>
  <si>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</si>
  <si>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</si>
  <si>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</si>
  <si>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</si>
  <si>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</si>
  <si>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</si>
  <si>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</si>
  <si>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</si>
  <si>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</si>
  <si>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</si>
  <si>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</si>
  <si>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</si>
  <si>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</si>
  <si>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</si>
  <si>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</si>
  <si>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</si>
  <si>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</si>
  <si>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</si>
  <si>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</si>
  <si>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</si>
  <si>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</si>
  <si>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</si>
  <si>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</si>
  <si>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</si>
  <si>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</si>
  <si>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</si>
  <si>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</si>
  <si>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</si>
  <si>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</si>
  <si>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</si>
  <si>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</si>
  <si>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</si>
  <si>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</si>
  <si>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</si>
  <si>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</si>
  <si>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</si>
  <si>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</si>
  <si>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</si>
  <si>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</si>
  <si>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</si>
  <si>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</si>
  <si>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</si>
  <si>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</si>
  <si>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</si>
  <si>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</si>
  <si>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</si>
  <si>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</si>
  <si>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</si>
  <si>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</si>
  <si>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</si>
  <si>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</si>
  <si>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</si>
  <si>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</si>
  <si>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</si>
  <si>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</si>
  <si>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</si>
  <si>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</si>
  <si>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</si>
  <si>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</si>
  <si>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</si>
  <si>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</si>
  <si>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</si>
  <si>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</si>
  <si>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</si>
  <si>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</si>
  <si>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</si>
  <si>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</si>
  <si>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</si>
  <si>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</si>
  <si>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</si>
  <si>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</si>
  <si>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</si>
  <si>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</si>
  <si>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</si>
  <si>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</si>
  <si>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</si>
  <si>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</si>
  <si>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</si>
  <si>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</si>
  <si>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</si>
  <si>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</si>
  <si>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</si>
  <si>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</si>
  <si>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</si>
  <si>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</si>
  <si>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</si>
  <si>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</si>
  <si>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</si>
  <si>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</si>
  <si>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</si>
  <si>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</si>
  <si>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</si>
  <si>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</si>
  <si>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</si>
  <si>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</si>
  <si>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</si>
  <si>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</si>
  <si>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</si>
  <si>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</si>
  <si>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</si>
  <si>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</si>
  <si>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</si>
  <si>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</si>
  <si>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</si>
  <si>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</si>
  <si>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</si>
  <si>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</si>
  <si>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</si>
  <si>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</si>
  <si>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</si>
  <si>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</si>
  <si>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</si>
  <si>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</si>
  <si>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</si>
  <si>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</si>
  <si>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</si>
  <si>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</si>
  <si>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</si>
  <si>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</si>
  <si>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</si>
  <si>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</si>
  <si>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</si>
  <si>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</si>
  <si>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</si>
  <si>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</si>
  <si>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</si>
  <si>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</si>
  <si>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</si>
  <si>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</si>
  <si>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</si>
  <si>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</si>
  <si>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</si>
  <si>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</si>
  <si>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</si>
  <si>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</si>
  <si>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</si>
  <si>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</si>
  <si>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</si>
  <si>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</si>
  <si>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</si>
  <si>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</si>
  <si>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</si>
  <si>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</si>
  <si>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</si>
  <si>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</si>
  <si>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</si>
  <si>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</si>
  <si>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</si>
  <si>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</si>
  <si>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</si>
  <si>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</si>
  <si>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</si>
  <si>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</si>
  <si>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</si>
  <si>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</si>
  <si>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</si>
  <si>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</si>
  <si>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</si>
  <si>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</si>
  <si>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</si>
  <si>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</si>
  <si>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</si>
  <si>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</si>
  <si>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</si>
  <si>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</si>
  <si>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</si>
  <si>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</si>
  <si>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</si>
  <si>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</si>
  <si>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</si>
  <si>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</si>
  <si>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</si>
  <si>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</si>
  <si>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</si>
  <si>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</si>
  <si>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</si>
  <si>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</si>
  <si>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</si>
  <si>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</si>
  <si>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</si>
  <si>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</si>
  <si>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</si>
  <si>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</si>
  <si>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</si>
  <si>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</si>
  <si>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</si>
  <si>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</si>
  <si>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</si>
  <si>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</si>
  <si>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</si>
  <si>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</si>
  <si>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</si>
  <si>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</si>
  <si>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</si>
  <si>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</si>
  <si>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</si>
  <si>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</si>
  <si>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</si>
  <si>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</si>
  <si>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</si>
  <si>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</si>
  <si>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</si>
  <si>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</si>
  <si>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</si>
  <si>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</si>
  <si>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</si>
  <si>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</si>
  <si>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</si>
  <si>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</si>
  <si>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</si>
  <si>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</si>
  <si>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</si>
  <si>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</si>
  <si>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</si>
  <si>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</si>
  <si>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</si>
  <si>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</si>
  <si>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</si>
  <si>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</si>
  <si>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</si>
  <si>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</si>
  <si>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</si>
  <si>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</si>
  <si>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</si>
  <si>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</si>
  <si>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</si>
  <si>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</si>
  <si>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</si>
  <si>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</si>
  <si>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</si>
  <si>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</si>
  <si>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</si>
  <si>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</si>
  <si>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</si>
  <si>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</si>
  <si>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</si>
  <si>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</si>
  <si>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</si>
  <si>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</si>
  <si>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</si>
  <si>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</si>
  <si>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</si>
  <si>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</si>
  <si>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</si>
  <si>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</si>
  <si>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</si>
  <si>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</si>
  <si>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</si>
  <si>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</si>
  <si>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</si>
  <si>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</si>
  <si>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</si>
  <si>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</si>
  <si>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</si>
  <si>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</si>
  <si>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</si>
  <si>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</si>
  <si>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</si>
  <si>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</si>
  <si>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</si>
  <si>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</si>
  <si>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</si>
  <si>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</si>
  <si>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</si>
  <si>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</si>
  <si>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</si>
  <si>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</si>
  <si>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</si>
  <si>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</si>
  <si>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</si>
  <si>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</si>
  <si>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</si>
  <si>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</si>
  <si>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</si>
  <si>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</si>
  <si>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</si>
  <si>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</si>
  <si>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</si>
  <si>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</si>
  <si>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</si>
  <si>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</si>
  <si>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</si>
  <si>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</si>
  <si>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</si>
  <si>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</si>
  <si>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</si>
  <si>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</si>
  <si>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</si>
  <si>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</si>
  <si>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</si>
  <si>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</si>
  <si>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</si>
  <si>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</si>
  <si>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</si>
  <si>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</si>
  <si>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</si>
  <si>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</si>
  <si>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</si>
  <si>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</si>
  <si>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</si>
  <si>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</si>
  <si>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</si>
  <si>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</si>
  <si>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</si>
  <si>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</si>
  <si>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</si>
  <si>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</si>
  <si>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</si>
  <si>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</si>
  <si>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</si>
  <si>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</si>
  <si>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</si>
  <si>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</si>
  <si>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</si>
  <si>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</si>
  <si>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</si>
  <si>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</si>
  <si>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</si>
  <si>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</si>
  <si>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</si>
  <si>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</si>
  <si>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</si>
  <si>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</si>
  <si>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</si>
  <si>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</si>
  <si>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</si>
  <si>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</si>
  <si>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</si>
  <si>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</si>
  <si>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</si>
  <si>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</si>
  <si>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</si>
  <si>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</si>
  <si>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</si>
  <si>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</si>
  <si>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</si>
  <si>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</si>
  <si>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</si>
  <si>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</si>
  <si>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</si>
  <si>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</si>
  <si>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</si>
  <si>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</si>
  <si>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</si>
  <si>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</si>
  <si>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</si>
  <si>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</si>
  <si>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</si>
  <si>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</si>
  <si>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</si>
  <si>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</si>
  <si>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</si>
  <si>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</si>
  <si>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</si>
  <si>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</si>
  <si>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</si>
  <si>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</si>
  <si>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</si>
  <si>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</si>
  <si>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</si>
  <si>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</si>
  <si>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</si>
  <si>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</si>
  <si>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</si>
  <si>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</si>
  <si>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</si>
  <si>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</si>
  <si>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</si>
  <si>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</si>
  <si>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</si>
  <si>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</si>
  <si>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</si>
  <si>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</si>
  <si>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</si>
  <si>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</si>
  <si>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</si>
  <si>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</si>
  <si>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</si>
  <si>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</si>
  <si>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</si>
  <si>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</si>
  <si>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</si>
  <si>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</si>
  <si>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</si>
  <si>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</si>
  <si>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</si>
  <si>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</si>
  <si>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</si>
  <si>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</si>
  <si>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</si>
  <si>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</si>
  <si>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</si>
  <si>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</si>
  <si>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</si>
  <si>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</si>
  <si>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</si>
  <si>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</si>
  <si>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</si>
  <si>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</si>
  <si>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</si>
  <si>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</si>
  <si>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</si>
  <si>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</si>
  <si>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</si>
  <si>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</si>
  <si>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</si>
  <si>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</si>
  <si>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</si>
  <si>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</si>
  <si>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</si>
  <si>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</si>
  <si>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</si>
  <si>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</si>
  <si>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</si>
  <si>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</si>
  <si>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</si>
  <si>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</si>
  <si>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</si>
  <si>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</si>
  <si>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</si>
  <si>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</si>
  <si>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</si>
  <si>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</si>
  <si>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</si>
  <si>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</si>
  <si>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</si>
  <si>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</si>
  <si>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</si>
  <si>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</si>
  <si>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</si>
  <si>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</si>
  <si>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</si>
  <si>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</si>
  <si>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</si>
  <si>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</si>
  <si>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</si>
  <si>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</si>
  <si>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</si>
  <si>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</si>
  <si>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</si>
  <si>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</si>
  <si>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</si>
  <si>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</si>
  <si>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</si>
  <si>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</si>
  <si>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</si>
  <si>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</si>
  <si>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</si>
  <si>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</si>
  <si>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</si>
  <si>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</si>
  <si>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</si>
  <si>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</si>
  <si>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</si>
  <si>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</si>
  <si>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</si>
  <si>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</si>
  <si>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</si>
  <si>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</si>
  <si>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</si>
  <si>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</si>
  <si>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</si>
  <si>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</si>
  <si>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</si>
  <si>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</si>
  <si>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</si>
  <si>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</si>
  <si>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</si>
  <si>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</si>
  <si>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</si>
  <si>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</si>
  <si>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</si>
  <si>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</si>
  <si>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</si>
  <si>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</si>
  <si>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</si>
  <si>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</si>
  <si>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</si>
  <si>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</si>
  <si>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</si>
  <si>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</si>
  <si>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</si>
  <si>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</si>
  <si>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</si>
  <si>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</si>
  <si>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</si>
  <si>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</si>
  <si>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</si>
  <si>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</si>
  <si>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</si>
  <si>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</si>
  <si>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</si>
  <si>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</si>
  <si>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</si>
  <si>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</si>
  <si>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</si>
  <si>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</si>
  <si>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</si>
  <si>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</si>
  <si>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</si>
  <si>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</si>
  <si>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</si>
  <si>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</si>
  <si>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</si>
  <si>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</si>
  <si>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</si>
  <si>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</si>
  <si>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</si>
  <si>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</si>
  <si>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</si>
  <si>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</si>
  <si>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</si>
  <si>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</si>
  <si>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</si>
  <si>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</si>
  <si>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</si>
  <si>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</si>
  <si>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</si>
  <si>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</si>
  <si>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</si>
  <si>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</si>
  <si>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</si>
  <si>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</si>
  <si>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</si>
  <si>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</si>
  <si>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</si>
  <si>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</si>
  <si>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</si>
  <si>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</si>
  <si>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</si>
  <si>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</si>
  <si>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</si>
  <si>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</si>
  <si>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</si>
  <si>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</si>
  <si>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</si>
  <si>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</si>
  <si>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</si>
  <si>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</si>
  <si>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</si>
  <si>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</si>
  <si>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</si>
  <si>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</si>
  <si>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</si>
  <si>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</si>
  <si>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</si>
  <si>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</si>
  <si>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</si>
  <si>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</si>
  <si>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</si>
  <si>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</si>
  <si>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</si>
  <si>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</si>
  <si>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</si>
  <si>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</si>
  <si>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</si>
  <si>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</si>
  <si>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</si>
  <si>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</si>
  <si>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</si>
  <si>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</si>
  <si>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</si>
  <si>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</si>
  <si>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</si>
  <si>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</si>
  <si>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</si>
  <si>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</si>
  <si>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</si>
  <si>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</si>
  <si>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</si>
  <si>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</si>
  <si>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</si>
  <si>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</si>
  <si>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</si>
  <si>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</si>
  <si>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</si>
  <si>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</si>
  <si>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</si>
  <si>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</si>
  <si>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</si>
  <si>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</si>
  <si>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</si>
  <si>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</si>
  <si>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</si>
  <si>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</si>
  <si>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</si>
  <si>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</si>
  <si>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</si>
  <si>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</si>
  <si>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</si>
  <si>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</si>
  <si>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</si>
  <si>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</si>
  <si>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</si>
  <si>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</si>
  <si>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</si>
  <si>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</si>
  <si>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</si>
  <si>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</si>
  <si>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</si>
  <si>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</si>
  <si>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</si>
  <si>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</si>
  <si>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</si>
  <si>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</si>
  <si>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</si>
  <si>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</si>
  <si>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</si>
  <si>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</si>
  <si>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</si>
  <si>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</si>
  <si>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</si>
  <si>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</si>
  <si>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</si>
  <si>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</si>
  <si>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</si>
  <si>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</si>
  <si>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</si>
  <si>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</si>
  <si>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</si>
  <si>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</si>
  <si>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</si>
  <si>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</si>
  <si>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</si>
  <si>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</si>
  <si>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</si>
  <si>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</si>
  <si>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</si>
  <si>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</si>
  <si>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</si>
  <si>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</si>
  <si>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</si>
  <si>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</si>
  <si>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</si>
  <si>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</si>
  <si>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</si>
  <si>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</si>
  <si>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</si>
  <si>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</si>
  <si>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</si>
  <si>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</si>
  <si>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</si>
  <si>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</si>
  <si>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</si>
  <si>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</si>
  <si>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</si>
  <si>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</si>
  <si>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</si>
  <si>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</si>
  <si>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</si>
  <si>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</si>
  <si>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</si>
  <si>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</si>
  <si>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</si>
  <si>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</si>
  <si>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</si>
  <si>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</si>
  <si>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</si>
  <si>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</si>
  <si>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</si>
  <si>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</si>
  <si>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</si>
  <si>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</si>
  <si>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</si>
  <si>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</si>
  <si>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</si>
  <si>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</si>
  <si>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</si>
  <si>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</si>
  <si>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</si>
  <si>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</si>
  <si>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</si>
  <si>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</si>
  <si>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</si>
  <si>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</si>
  <si>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</si>
  <si>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</si>
  <si>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</si>
  <si>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</si>
  <si>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</si>
  <si>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</si>
  <si>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</si>
  <si>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</si>
  <si>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</si>
  <si>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</si>
  <si>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</si>
  <si>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</si>
  <si>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</si>
  <si>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</si>
  <si>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</si>
  <si>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</si>
  <si>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</si>
  <si>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</si>
  <si>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</si>
  <si>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</si>
  <si>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</si>
  <si>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</si>
  <si>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</si>
  <si>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</si>
  <si>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</si>
  <si>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</si>
  <si>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</si>
  <si>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</si>
  <si>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</si>
  <si>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</si>
  <si>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</si>
  <si>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</si>
  <si>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</si>
  <si>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</si>
  <si>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</si>
  <si>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</si>
  <si>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</si>
  <si>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</si>
  <si>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</si>
  <si>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</si>
  <si>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</si>
  <si>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</si>
  <si>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</si>
  <si>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</si>
  <si>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</si>
  <si>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</si>
  <si>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</si>
  <si>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</si>
  <si>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</si>
  <si>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</si>
  <si>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</si>
  <si>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</si>
  <si>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</si>
  <si>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</si>
  <si>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</si>
  <si>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</si>
  <si>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</si>
  <si>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</si>
  <si>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</si>
  <si>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</si>
  <si>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</si>
  <si>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</si>
  <si>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</si>
  <si>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</si>
  <si>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</si>
  <si>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</si>
  <si>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</si>
  <si>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</si>
  <si>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</si>
  <si>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</si>
  <si>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</si>
  <si>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</si>
  <si>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</si>
  <si>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</si>
  <si>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</si>
  <si>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</si>
  <si>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</si>
  <si>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</si>
  <si>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</si>
  <si>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</si>
  <si>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</si>
  <si>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</si>
  <si>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</si>
  <si>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</si>
  <si>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</si>
  <si>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</si>
  <si>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</si>
  <si>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</si>
  <si>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</si>
  <si>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</si>
  <si>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</si>
  <si>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</si>
  <si>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</si>
  <si>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</si>
  <si>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</si>
  <si>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</si>
  <si>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</si>
  <si>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</si>
  <si>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</si>
  <si>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</si>
  <si>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</si>
  <si>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</si>
  <si>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</si>
  <si>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</si>
  <si>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</si>
  <si>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</si>
  <si>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</si>
  <si>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</si>
  <si>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</si>
  <si>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</si>
  <si>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</si>
  <si>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</si>
  <si>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</si>
  <si>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</si>
  <si>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</si>
  <si>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</si>
  <si>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</si>
  <si>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</si>
  <si>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</si>
  <si>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</si>
  <si>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</si>
  <si>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</si>
  <si>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</si>
  <si>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</si>
  <si>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</si>
  <si>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</si>
  <si>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</si>
  <si>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</si>
  <si>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</si>
  <si>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</si>
  <si>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</si>
  <si>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</si>
  <si>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</si>
  <si>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</si>
  <si>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</si>
  <si>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</si>
  <si>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</si>
  <si>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</si>
  <si>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</si>
  <si>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</si>
  <si>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</si>
  <si>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</si>
  <si>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</si>
  <si>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</si>
  <si>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</si>
  <si>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</si>
  <si>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</si>
  <si>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</si>
  <si>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</si>
  <si>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</si>
  <si>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</si>
  <si>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</si>
  <si>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</si>
  <si>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</si>
  <si>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</si>
  <si>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</si>
  <si>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</si>
  <si>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</si>
  <si>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</si>
  <si>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</si>
  <si>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</si>
  <si>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</si>
  <si>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</si>
  <si>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</si>
  <si>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</si>
  <si>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</si>
  <si>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</si>
  <si>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</si>
  <si>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</si>
  <si>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</si>
  <si>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</si>
  <si>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</si>
  <si>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</si>
  <si>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</si>
  <si>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</si>
  <si>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</si>
  <si>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</si>
  <si>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</si>
  <si>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</si>
  <si>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</si>
  <si>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</si>
  <si>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</si>
  <si>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</si>
  <si>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</si>
  <si>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</si>
  <si>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</si>
  <si>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</si>
  <si>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</si>
  <si>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</si>
  <si>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</si>
  <si>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</si>
  <si>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</si>
  <si>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</si>
  <si>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</si>
  <si>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</si>
  <si>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</si>
  <si>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</si>
  <si>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</si>
  <si>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</si>
  <si>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</si>
  <si>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</si>
  <si>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</si>
  <si>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</si>
  <si>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</si>
  <si>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</si>
  <si>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</si>
  <si>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</si>
  <si>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</si>
  <si>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</si>
  <si>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</si>
  <si>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</si>
  <si>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</si>
  <si>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</si>
  <si>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</si>
  <si>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</si>
  <si>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</si>
  <si>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</si>
  <si>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</si>
  <si>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</si>
  <si>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</si>
  <si>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</si>
  <si>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</si>
  <si>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</si>
  <si>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</si>
  <si>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</si>
  <si>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</si>
  <si>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</si>
  <si>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</si>
  <si>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</si>
  <si>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</si>
  <si>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</si>
  <si>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</si>
  <si>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</si>
  <si>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</si>
  <si>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</si>
  <si>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</si>
  <si>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</si>
  <si>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</si>
  <si>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</si>
  <si>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</si>
  <si>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</si>
  <si>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</si>
  <si>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</si>
  <si>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</si>
  <si>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</si>
  <si>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</si>
  <si>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</si>
  <si>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</si>
  <si>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</si>
  <si>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</si>
  <si>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</si>
  <si>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</si>
  <si>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</si>
  <si>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</si>
  <si>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</si>
  <si>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</si>
  <si>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</si>
  <si>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</si>
  <si>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</si>
  <si>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</si>
  <si>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</si>
  <si>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</si>
  <si>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</si>
  <si>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</si>
  <si>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</si>
  <si>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</si>
  <si>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</si>
  <si>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</si>
  <si>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</si>
  <si>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</si>
  <si>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</si>
  <si>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</si>
  <si>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</si>
  <si>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</si>
  <si>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</si>
  <si>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</si>
  <si>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</si>
  <si>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</si>
  <si>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</si>
  <si>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</si>
  <si>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</si>
  <si>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</si>
  <si>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</si>
  <si>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</si>
  <si>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</si>
  <si>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</si>
  <si>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</si>
  <si>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</si>
  <si>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</si>
  <si>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</si>
  <si>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</si>
  <si>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</si>
  <si>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</si>
  <si>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</si>
  <si>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</si>
  <si>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</si>
  <si>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</si>
  <si>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</si>
  <si>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</si>
  <si>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</si>
  <si>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</si>
  <si>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</si>
  <si>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</si>
  <si>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</si>
  <si>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</si>
  <si>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</si>
  <si>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</si>
  <si>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</si>
  <si>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</si>
  <si>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</si>
  <si>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</si>
  <si>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</si>
  <si>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</si>
  <si>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</si>
  <si>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</si>
  <si>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</si>
  <si>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</si>
  <si>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</si>
  <si>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</si>
  <si>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</si>
  <si>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</si>
  <si>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</si>
  <si>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</si>
  <si>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</si>
  <si>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</si>
  <si>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</si>
  <si>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</si>
  <si>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</si>
  <si>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</si>
  <si>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</si>
  <si>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</si>
  <si>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</si>
  <si>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</si>
  <si>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</si>
  <si>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</si>
  <si>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</si>
  <si>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</si>
  <si>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</si>
  <si>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</si>
  <si>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</si>
  <si>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</si>
  <si>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</si>
  <si>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</si>
  <si>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</si>
  <si>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</si>
  <si>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</si>
  <si>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</si>
  <si>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</si>
  <si>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</si>
  <si>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</si>
  <si>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</si>
  <si>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</si>
  <si>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</si>
  <si>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</si>
  <si>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</si>
  <si>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</si>
  <si>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</si>
  <si>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</si>
  <si>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</si>
  <si>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</si>
  <si>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</si>
  <si>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</si>
  <si>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</si>
  <si>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</si>
  <si>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</si>
  <si>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</si>
  <si>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</si>
  <si>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</si>
  <si>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</si>
  <si>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</si>
  <si>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</si>
  <si>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</si>
  <si>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</si>
  <si>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</si>
  <si>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</si>
  <si>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</si>
  <si>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</si>
  <si>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</si>
  <si>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</si>
  <si>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</si>
  <si>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</si>
  <si>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</si>
  <si>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</si>
  <si>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</si>
  <si>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</si>
  <si>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</si>
  <si>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</si>
  <si>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</si>
  <si>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</si>
  <si>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</si>
  <si>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</si>
  <si>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</si>
  <si>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</si>
  <si>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</si>
  <si>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</si>
  <si>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</si>
  <si>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</si>
  <si>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</si>
  <si>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</si>
  <si>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</si>
  <si>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</si>
  <si>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</si>
  <si>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</si>
  <si>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</si>
  <si>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</si>
  <si>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</si>
  <si>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</si>
  <si>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</si>
  <si>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</si>
  <si>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</si>
  <si>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</si>
  <si>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</si>
  <si>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</si>
  <si>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</si>
  <si>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</si>
  <si>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</si>
  <si>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</si>
  <si>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</si>
  <si>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</si>
  <si>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</si>
  <si>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</si>
  <si>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</si>
  <si>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</si>
  <si>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</si>
  <si>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</si>
  <si>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</si>
  <si>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</si>
  <si>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</si>
  <si>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</si>
  <si>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</si>
  <si>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</si>
  <si>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</si>
  <si>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</si>
  <si>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</si>
  <si>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</si>
  <si>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</si>
  <si>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</si>
  <si>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</si>
  <si>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</si>
  <si>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</si>
  <si>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</si>
  <si>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</si>
  <si>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</si>
  <si>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</si>
  <si>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</si>
  <si>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</si>
  <si>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</si>
  <si>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</si>
  <si>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</si>
  <si>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</si>
  <si>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</si>
  <si>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</si>
  <si>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</si>
  <si>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</si>
  <si>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</si>
  <si>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</si>
  <si>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</si>
  <si>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</si>
  <si>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</si>
  <si>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</si>
  <si>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</si>
  <si>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</si>
  <si>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</si>
  <si>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</si>
  <si>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</si>
  <si>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</si>
  <si>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</si>
  <si>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</si>
  <si>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</si>
  <si>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</si>
  <si>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</si>
  <si>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</si>
  <si>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</si>
  <si>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</si>
  <si>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</si>
  <si>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</si>
  <si>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</si>
  <si>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</si>
  <si>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</si>
  <si>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</si>
  <si>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</si>
  <si>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</si>
  <si>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</si>
  <si>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</si>
  <si>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</si>
  <si>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</si>
  <si>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</si>
  <si>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</si>
  <si>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</si>
  <si>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</si>
  <si>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</si>
  <si>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</si>
  <si>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</si>
  <si>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</si>
  <si>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</si>
  <si>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</si>
  <si>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</si>
  <si>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</si>
  <si>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</si>
  <si>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</si>
  <si>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</si>
  <si>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</si>
  <si>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</si>
  <si>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</si>
  <si>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</si>
  <si>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</si>
  <si>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</si>
  <si>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</si>
  <si>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</si>
  <si>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</si>
  <si>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</si>
  <si>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</si>
  <si>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</si>
  <si>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</si>
  <si>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</si>
  <si>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</si>
  <si>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</si>
  <si>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</si>
  <si>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</si>
  <si>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</si>
  <si>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</si>
  <si>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</si>
  <si>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</si>
  <si>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</si>
  <si>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</si>
  <si>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</si>
  <si>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</si>
  <si>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</si>
  <si>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</si>
  <si>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</si>
  <si>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</si>
  <si>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</si>
  <si>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</si>
  <si>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</si>
  <si>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</si>
  <si>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</si>
  <si>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</si>
  <si>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</si>
  <si>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</si>
  <si>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</si>
  <si>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</si>
  <si>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</si>
  <si>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</si>
  <si>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</si>
  <si>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</si>
  <si>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</si>
  <si>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</si>
  <si>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</si>
  <si>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</si>
  <si>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</si>
  <si>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</si>
  <si>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</si>
  <si>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</si>
  <si>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</si>
  <si>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</si>
  <si>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</si>
  <si>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</si>
  <si>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</si>
  <si>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</si>
  <si>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</si>
  <si>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</si>
  <si>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</si>
  <si>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</si>
  <si>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</si>
  <si>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</si>
  <si>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</si>
  <si>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</si>
  <si>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</si>
  <si>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</si>
  <si>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</si>
  <si>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</si>
  <si>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</si>
  <si>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</si>
  <si>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</si>
  <si>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</si>
  <si>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</si>
  <si>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</si>
  <si>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</si>
  <si>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</si>
  <si>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</si>
  <si>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</si>
  <si>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</si>
  <si>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</si>
  <si>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</si>
  <si>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</si>
  <si>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</si>
  <si>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</si>
  <si>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</si>
  <si>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</si>
  <si>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</si>
  <si>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</si>
  <si>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</si>
  <si>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</si>
  <si>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</si>
  <si>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</si>
  <si>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</si>
  <si>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</si>
  <si>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</si>
  <si>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</si>
  <si>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</si>
  <si>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</si>
  <si>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</si>
  <si>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</si>
  <si>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</si>
  <si>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</si>
  <si>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</si>
  <si>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</si>
  <si>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</si>
  <si>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</si>
  <si>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</si>
  <si>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</si>
  <si>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</si>
  <si>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</si>
  <si>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</si>
  <si>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</si>
  <si>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</si>
  <si>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</si>
  <si>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</si>
  <si>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</si>
  <si>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</si>
  <si>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</si>
  <si>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</si>
  <si>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</si>
  <si>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</si>
  <si>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</si>
  <si>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</si>
  <si>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</si>
  <si>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</si>
  <si>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</si>
  <si>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</si>
  <si>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</si>
  <si>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</si>
  <si>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</si>
  <si>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</si>
  <si>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</si>
  <si>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</si>
  <si>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</si>
  <si>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</si>
  <si>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</si>
  <si>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</si>
  <si>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</si>
  <si>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</si>
  <si>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</si>
  <si>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</si>
  <si>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</si>
  <si>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</si>
  <si>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</si>
  <si>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</si>
  <si>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</si>
  <si>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</si>
  <si>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</si>
  <si>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</si>
  <si>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</si>
  <si>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</si>
  <si>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</si>
  <si>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</si>
  <si>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</si>
  <si>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</si>
  <si>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</si>
  <si>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</si>
  <si>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</si>
  <si>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</si>
  <si>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</si>
  <si>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</si>
  <si>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</si>
  <si>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</si>
  <si>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</si>
  <si>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</si>
  <si>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</si>
  <si>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</si>
  <si>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</si>
  <si>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</si>
  <si>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</si>
  <si>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</si>
  <si>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</si>
  <si>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</si>
  <si>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</si>
  <si>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</si>
  <si>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</si>
  <si>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</si>
  <si>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</si>
  <si>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</si>
  <si>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</si>
  <si>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</si>
  <si>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</si>
  <si>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</si>
  <si>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</si>
  <si>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</si>
  <si>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</si>
  <si>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</si>
  <si>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</si>
  <si>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</si>
  <si>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</si>
  <si>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</si>
  <si>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</si>
  <si>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</si>
  <si>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</si>
  <si>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</si>
  <si>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</si>
  <si>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</si>
  <si>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</si>
  <si>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</si>
  <si>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</si>
  <si>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</si>
  <si>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</si>
  <si>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</si>
  <si>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</si>
  <si>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</si>
  <si>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</si>
  <si>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</si>
  <si>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</si>
  <si>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</si>
  <si>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</si>
  <si>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</si>
  <si>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</si>
  <si>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</si>
  <si>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</si>
  <si>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</si>
  <si>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</si>
  <si>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</si>
  <si>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</si>
  <si>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</si>
  <si>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</si>
  <si>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</si>
  <si>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</si>
  <si>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</si>
  <si>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</si>
  <si>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</si>
  <si>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</si>
  <si>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</si>
  <si>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</si>
  <si>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</si>
  <si>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</si>
  <si>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</si>
  <si>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</si>
  <si>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</si>
  <si>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</si>
  <si>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</si>
  <si>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</si>
  <si>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</si>
  <si>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</si>
  <si>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</si>
  <si>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</si>
  <si>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</si>
  <si>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</si>
  <si>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</si>
  <si>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</si>
  <si>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</si>
  <si>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</si>
  <si>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</si>
  <si>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</si>
  <si>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</si>
  <si>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</si>
  <si>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</si>
  <si>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</si>
  <si>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</si>
  <si>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</si>
  <si>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</si>
  <si>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</si>
  <si>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</si>
  <si>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</si>
  <si>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</si>
  <si>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</si>
  <si>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</si>
  <si>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</si>
  <si>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</si>
  <si>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</si>
  <si>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</si>
  <si>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</si>
  <si>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</si>
  <si>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</si>
  <si>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</si>
  <si>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</si>
  <si>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</si>
  <si>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</si>
  <si>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</si>
  <si>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</si>
  <si>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</si>
  <si>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</si>
  <si>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</si>
  <si>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</si>
  <si>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</si>
  <si>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</si>
  <si>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</si>
  <si>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</si>
  <si>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</si>
  <si>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</si>
  <si>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</si>
  <si>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</si>
  <si>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</si>
  <si>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</si>
  <si>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</si>
  <si>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</si>
  <si>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</si>
  <si>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</si>
  <si>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</si>
  <si>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</si>
  <si>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</si>
  <si>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</si>
  <si>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</si>
  <si>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</si>
  <si>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</si>
  <si>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</si>
  <si>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</si>
  <si>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</si>
  <si>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</si>
  <si>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</si>
  <si>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</si>
  <si>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</si>
  <si>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</si>
  <si>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</si>
  <si>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</si>
  <si>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</si>
  <si>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</si>
  <si>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</si>
  <si>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</si>
  <si>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</si>
  <si>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</si>
  <si>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</si>
  <si>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</si>
  <si>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</si>
  <si>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</si>
  <si>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</si>
  <si>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</si>
  <si>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</si>
  <si>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</si>
  <si>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</si>
  <si>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</si>
  <si>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</si>
  <si>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</si>
  <si>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</si>
  <si>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</si>
  <si>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</si>
  <si>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</si>
  <si>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</si>
  <si>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</si>
  <si>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</si>
  <si>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</si>
  <si>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</si>
  <si>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</si>
  <si>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</si>
  <si>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</si>
  <si>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</si>
  <si>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</si>
  <si>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</si>
  <si>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</si>
  <si>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</si>
  <si>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</si>
  <si>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</si>
  <si>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</si>
  <si>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</si>
  <si>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</si>
  <si>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</si>
  <si>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</si>
  <si>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</si>
  <si>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</si>
  <si>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</si>
  <si>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</si>
  <si>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</si>
  <si>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</si>
  <si>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</si>
  <si>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</si>
  <si>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</si>
  <si>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</si>
  <si>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</si>
  <si>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</si>
  <si>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</si>
  <si>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</si>
  <si>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</si>
  <si>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</si>
  <si>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</si>
  <si>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</si>
  <si>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</si>
  <si>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</si>
  <si>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</si>
  <si>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</si>
  <si>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</si>
  <si>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</si>
  <si>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</si>
  <si>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</si>
  <si>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</si>
  <si>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</si>
  <si>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</si>
  <si>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</si>
  <si>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</si>
  <si>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</si>
  <si>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</si>
  <si>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</si>
  <si>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</si>
  <si>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</si>
  <si>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</si>
  <si>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</si>
  <si>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</si>
  <si>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</si>
  <si>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</si>
  <si>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</si>
  <si>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</si>
  <si>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</si>
  <si>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</si>
  <si>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</si>
  <si>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</si>
  <si>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</si>
  <si>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</si>
  <si>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</si>
  <si>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</si>
  <si>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</si>
  <si>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</si>
  <si>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</si>
  <si>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</si>
  <si>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</si>
  <si>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</si>
  <si>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</si>
  <si>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</si>
  <si>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</si>
  <si>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</si>
  <si>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</si>
  <si>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</si>
  <si>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</si>
  <si>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</si>
  <si>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</si>
  <si>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</si>
  <si>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</si>
  <si>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</si>
  <si>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</si>
  <si>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</si>
  <si>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</si>
  <si>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</si>
  <si>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</si>
  <si>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</si>
  <si>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</si>
  <si>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</si>
  <si>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</si>
  <si>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</si>
  <si>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</si>
  <si>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</si>
  <si>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</si>
  <si>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</si>
  <si>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</si>
  <si>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</si>
  <si>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</si>
  <si>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</si>
  <si>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</si>
  <si>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</si>
  <si>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</si>
  <si>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</si>
  <si>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</si>
  <si>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</si>
  <si>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</si>
  <si>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</si>
  <si>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</si>
  <si>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</si>
  <si>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</si>
  <si>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</si>
  <si>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</si>
  <si>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</si>
  <si>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</si>
  <si>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</si>
  <si>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</si>
  <si>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</si>
  <si>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</si>
  <si>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</si>
  <si>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</si>
  <si>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</si>
  <si>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</si>
  <si>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</si>
  <si>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</si>
  <si>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</si>
  <si>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</si>
  <si>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</si>
  <si>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</si>
  <si>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</si>
  <si>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</si>
  <si>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</si>
  <si>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</si>
  <si>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</si>
  <si>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</si>
  <si>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</si>
  <si>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</si>
  <si>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</si>
  <si>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</si>
  <si>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</si>
  <si>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</si>
  <si>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</si>
  <si>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</si>
  <si>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</si>
  <si>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</si>
  <si>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</si>
  <si>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</si>
  <si>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</si>
  <si>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</si>
  <si>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</si>
  <si>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</si>
  <si>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</si>
  <si>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</si>
  <si>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</si>
  <si>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</si>
  <si>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</si>
  <si>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</si>
  <si>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</si>
  <si>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</si>
  <si>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</si>
  <si>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</si>
  <si>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</si>
  <si>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</si>
  <si>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</si>
  <si>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</si>
  <si>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</si>
  <si>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</si>
  <si>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</si>
  <si>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</si>
  <si>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</si>
  <si>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</si>
  <si>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</si>
  <si>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</si>
  <si>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</si>
  <si>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</si>
  <si>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</si>
  <si>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</si>
  <si>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</si>
  <si>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</si>
  <si>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</si>
  <si>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</si>
  <si>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</si>
  <si>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</si>
  <si>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</si>
  <si>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</si>
  <si>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</si>
  <si>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</si>
  <si>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</si>
  <si>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</si>
  <si>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</si>
  <si>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</si>
  <si>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</si>
  <si>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</si>
  <si>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</si>
  <si>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</si>
  <si>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</si>
  <si>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</si>
  <si>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</si>
  <si>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</si>
  <si>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</si>
  <si>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</si>
  <si>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</si>
  <si>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</si>
  <si>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</si>
  <si>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</si>
  <si>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</si>
  <si>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</si>
  <si>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</si>
  <si>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</si>
  <si>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</si>
  <si>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</si>
  <si>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</si>
  <si>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</si>
  <si>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</si>
  <si>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</si>
  <si>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</si>
  <si>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</si>
  <si>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</si>
  <si>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</si>
  <si>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</si>
  <si>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</si>
  <si>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</si>
  <si>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</si>
  <si>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</si>
  <si>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</si>
  <si>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</si>
  <si>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</si>
  <si>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</si>
  <si>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</si>
  <si>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</si>
  <si>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</si>
  <si>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</si>
  <si>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</si>
  <si>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</si>
  <si>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</si>
  <si>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</si>
  <si>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</si>
  <si>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</si>
  <si>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</si>
  <si>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</si>
  <si>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</si>
  <si>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</si>
  <si>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</si>
  <si>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</si>
  <si>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</si>
  <si>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</si>
  <si>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</si>
  <si>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</si>
  <si>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</si>
  <si>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</si>
  <si>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</si>
  <si>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</si>
  <si>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</si>
  <si>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</si>
  <si>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</si>
  <si>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</si>
  <si>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</si>
  <si>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</si>
  <si>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</si>
  <si>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</si>
  <si>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</si>
  <si>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</si>
  <si>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</si>
  <si>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</si>
  <si>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</si>
  <si>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</si>
  <si>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</si>
  <si>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</si>
  <si>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</si>
  <si>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</si>
  <si>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</si>
  <si>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</si>
  <si>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</si>
  <si>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</si>
  <si>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</si>
  <si>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</si>
  <si>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</si>
  <si>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</si>
  <si>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</si>
  <si>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</si>
  <si>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</si>
  <si>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</si>
  <si>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</si>
  <si>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</si>
  <si>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</si>
  <si>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</si>
  <si>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</si>
  <si>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</si>
  <si>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</si>
  <si>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</si>
  <si>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</si>
  <si>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</si>
  <si>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</si>
  <si>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</si>
  <si>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</si>
  <si>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</si>
  <si>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</si>
  <si>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</si>
  <si>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</si>
  <si>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</si>
  <si>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</si>
  <si>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</si>
  <si>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</si>
  <si>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</si>
  <si>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</si>
  <si>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</si>
  <si>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</si>
  <si>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</si>
  <si>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</si>
  <si>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</si>
  <si>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</si>
  <si>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</si>
  <si>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</si>
  <si>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</si>
  <si>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</si>
  <si>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</si>
  <si>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</si>
  <si>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</si>
  <si>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</si>
  <si>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</si>
  <si>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</si>
  <si>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</si>
  <si>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</si>
  <si>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</si>
  <si>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</si>
  <si>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</si>
  <si>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</si>
  <si>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</si>
  <si>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</si>
  <si>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</si>
  <si>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</si>
  <si>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</si>
  <si>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</si>
  <si>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</si>
  <si>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</si>
  <si>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</si>
  <si>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</si>
  <si>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</si>
  <si>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</si>
  <si>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</si>
  <si>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</si>
  <si>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</si>
  <si>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</si>
  <si>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</si>
  <si>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</si>
  <si>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</si>
  <si>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</si>
  <si>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</si>
  <si>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</si>
  <si>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</si>
  <si>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</si>
  <si>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</si>
  <si>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</si>
  <si>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</si>
  <si>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</si>
  <si>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</si>
  <si>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</si>
  <si>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</si>
  <si>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</si>
  <si>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</si>
  <si>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</si>
  <si>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</si>
  <si>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</si>
  <si>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</si>
  <si>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</si>
  <si>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</si>
  <si>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</si>
  <si>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</si>
  <si>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</si>
  <si>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</si>
  <si>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</si>
  <si>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</si>
  <si>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</si>
  <si>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</si>
  <si>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</si>
  <si>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</si>
  <si>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</si>
  <si>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</si>
  <si>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</si>
  <si>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</si>
  <si>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</si>
  <si>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</si>
  <si>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</si>
  <si>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</si>
  <si>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</si>
  <si>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</si>
  <si>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</si>
  <si>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</si>
  <si>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</si>
  <si>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</si>
  <si>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</si>
  <si>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</si>
  <si>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</si>
  <si>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</si>
  <si>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</si>
  <si>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</si>
  <si>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</si>
  <si>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</si>
  <si>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</si>
  <si>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</si>
  <si>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</si>
  <si>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</si>
  <si>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</si>
  <si>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</si>
  <si>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</si>
  <si>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</si>
  <si>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</si>
  <si>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</si>
  <si>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</si>
  <si>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</si>
  <si>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</si>
  <si>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</si>
  <si>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</si>
  <si>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</si>
  <si>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</si>
  <si>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</si>
  <si>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</si>
  <si>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</si>
  <si>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</si>
  <si>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</si>
  <si>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</si>
  <si>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</si>
  <si>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</si>
  <si>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</si>
  <si>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</si>
  <si>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</si>
  <si>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</si>
  <si>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</si>
  <si>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</si>
  <si>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</si>
  <si>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</si>
  <si>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</si>
  <si>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</si>
  <si>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</si>
  <si>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</si>
  <si>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</si>
  <si>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</si>
  <si>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</si>
  <si>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</si>
  <si>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</si>
  <si>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</si>
  <si>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</si>
  <si>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</si>
  <si>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</si>
  <si>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</si>
  <si>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</si>
  <si>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</si>
  <si>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</si>
  <si>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</si>
  <si>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</si>
  <si>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</si>
  <si>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</si>
  <si>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</si>
  <si>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</si>
  <si>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</si>
  <si>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</si>
  <si>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</si>
  <si>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</si>
  <si>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</si>
  <si>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</si>
  <si>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</si>
  <si>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</si>
  <si>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</si>
  <si>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</si>
  <si>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</si>
  <si>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</si>
  <si>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</si>
  <si>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</si>
  <si>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</si>
  <si>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</si>
  <si>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</si>
  <si>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</si>
  <si>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</si>
  <si>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</si>
  <si>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</si>
  <si>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</si>
  <si>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</si>
  <si>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</si>
  <si>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</si>
  <si>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</si>
  <si>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</si>
  <si>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</si>
  <si>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</si>
  <si>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</si>
  <si>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</si>
  <si>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</si>
  <si>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</si>
  <si>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</si>
  <si>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</si>
  <si>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</si>
  <si>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</si>
  <si>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</si>
  <si>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</si>
  <si>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</si>
  <si>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</si>
  <si>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</si>
  <si>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</si>
  <si>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</si>
  <si>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</si>
  <si>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</si>
  <si>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</si>
  <si>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</si>
  <si>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</si>
  <si>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</si>
  <si>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</si>
  <si>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</si>
  <si>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</si>
  <si>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</si>
  <si>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</si>
  <si>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</si>
  <si>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</si>
  <si>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</si>
  <si>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</si>
  <si>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</si>
  <si>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</si>
  <si>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</si>
  <si>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</si>
  <si>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</si>
  <si>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</si>
  <si>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</si>
  <si>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</si>
  <si>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</si>
  <si>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</si>
  <si>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</si>
  <si>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</si>
  <si>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</si>
  <si>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</si>
  <si>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</si>
  <si>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</si>
  <si>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</si>
  <si>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</si>
  <si>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</si>
  <si>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</si>
  <si>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</si>
  <si>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</si>
  <si>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</si>
  <si>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</si>
  <si>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</si>
  <si>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</si>
  <si>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</si>
  <si>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</si>
  <si>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</si>
  <si>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</si>
  <si>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</si>
  <si>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</si>
  <si>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</si>
  <si>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</si>
  <si>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</si>
  <si>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</si>
  <si>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</si>
  <si>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</si>
  <si>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</si>
  <si>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</si>
  <si>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</si>
  <si>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</si>
  <si>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</si>
  <si>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</si>
  <si>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</si>
  <si>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</si>
  <si>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</si>
  <si>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</si>
  <si>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</si>
  <si>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</si>
  <si>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</si>
  <si>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</si>
  <si>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</si>
  <si>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</si>
  <si>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</si>
  <si>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</si>
  <si>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</si>
  <si>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</si>
  <si>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</si>
  <si>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</si>
  <si>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</si>
  <si>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</si>
  <si>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</si>
  <si>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</si>
  <si>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</si>
  <si>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</si>
  <si>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</si>
  <si>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</si>
  <si>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</si>
  <si>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</si>
  <si>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</si>
  <si>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</si>
  <si>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</si>
  <si>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</si>
  <si>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</si>
  <si>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</si>
  <si>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</si>
  <si>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</si>
  <si>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</si>
  <si>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</si>
  <si>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</si>
  <si>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</si>
  <si>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</si>
  <si>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</si>
  <si>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</si>
  <si>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</si>
  <si>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</si>
  <si>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</si>
  <si>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</si>
  <si>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</si>
  <si>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</si>
  <si>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</si>
  <si>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</si>
  <si>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</si>
  <si>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</si>
  <si>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</si>
  <si>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</si>
  <si>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</si>
  <si>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</si>
  <si>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</si>
  <si>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</si>
  <si>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</si>
  <si>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</si>
  <si>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</si>
  <si>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</si>
  <si>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</si>
  <si>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</si>
  <si>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</si>
  <si>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</si>
  <si>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</si>
  <si>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</si>
  <si>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</si>
  <si>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</si>
  <si>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</si>
  <si>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</si>
  <si>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</si>
  <si>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</si>
  <si>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</si>
  <si>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</si>
  <si>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</si>
  <si>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</si>
  <si>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</si>
  <si>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</si>
  <si>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</si>
  <si>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</si>
  <si>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</si>
  <si>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</si>
  <si>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</si>
  <si>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</si>
  <si>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</si>
  <si>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</si>
  <si>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</si>
  <si>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</si>
  <si>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</si>
  <si>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</si>
  <si>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</si>
  <si>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</si>
  <si>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</si>
  <si>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</si>
  <si>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</si>
  <si>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</si>
  <si>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</si>
  <si>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</si>
  <si>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</si>
  <si>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</si>
  <si>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</si>
  <si>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</si>
  <si>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</si>
  <si>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</si>
  <si>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</si>
  <si>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</si>
  <si>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</si>
  <si>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</si>
  <si>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</si>
  <si>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</si>
  <si>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</si>
  <si>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</si>
  <si>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</si>
  <si>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</si>
  <si>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</si>
  <si>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</si>
  <si>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</si>
  <si>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</si>
  <si>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</si>
  <si>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</si>
  <si>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</si>
  <si>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</si>
  <si>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</si>
  <si>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</si>
  <si>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</si>
  <si>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</si>
  <si>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</si>
  <si>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</si>
  <si>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</si>
  <si>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</si>
  <si>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</si>
  <si>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</si>
  <si>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</si>
  <si>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</si>
  <si>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</si>
  <si>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</si>
  <si>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</si>
  <si>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</si>
  <si>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</si>
  <si>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</si>
  <si>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</si>
  <si>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</si>
  <si>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</si>
  <si>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</si>
  <si>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</si>
  <si>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</si>
  <si>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</si>
  <si>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</si>
  <si>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</si>
  <si>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</si>
  <si>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</si>
  <si>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</si>
  <si>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</si>
  <si>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</si>
  <si>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</si>
  <si>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</si>
  <si>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</si>
  <si>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</si>
  <si>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</si>
  <si>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</si>
  <si>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</si>
  <si>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</si>
  <si>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</si>
  <si>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</si>
  <si>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</si>
  <si>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</si>
  <si>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</si>
  <si>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</si>
  <si>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</si>
  <si>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</si>
  <si>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</si>
  <si>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</si>
  <si>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</si>
  <si>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</si>
  <si>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</si>
  <si>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</si>
  <si>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</si>
  <si>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</si>
  <si>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</si>
  <si>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</si>
  <si>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</si>
  <si>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</si>
  <si>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</si>
  <si>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</si>
  <si>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</si>
  <si>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</si>
  <si>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</si>
  <si>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</si>
  <si>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</si>
  <si>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</si>
  <si>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</si>
  <si>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</si>
  <si>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</si>
  <si>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</si>
  <si>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</si>
  <si>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</si>
  <si>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</si>
  <si>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</si>
  <si>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</si>
  <si>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</si>
  <si>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</si>
  <si>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</si>
  <si>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</si>
  <si>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</si>
  <si>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</si>
  <si>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</si>
  <si>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</si>
  <si>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</si>
  <si>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</si>
  <si>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</si>
  <si>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</si>
  <si>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</si>
  <si>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</si>
  <si>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</si>
  <si>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</si>
  <si>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</si>
  <si>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</si>
  <si>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</si>
  <si>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</si>
  <si>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</si>
  <si>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</si>
  <si>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</si>
  <si>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</si>
  <si>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</si>
  <si>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</si>
  <si>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</si>
  <si>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</si>
  <si>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</si>
  <si>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</si>
  <si>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</si>
  <si>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</si>
  <si>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</si>
  <si>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</si>
  <si>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</si>
  <si>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</si>
  <si>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</si>
  <si>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</si>
  <si>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</si>
  <si>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</si>
  <si>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</si>
  <si>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</si>
  <si>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</si>
  <si>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</si>
  <si>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</si>
  <si>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</si>
  <si>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</si>
  <si>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</si>
  <si>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</si>
  <si>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</si>
  <si>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</si>
  <si>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</si>
  <si>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</si>
  <si>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</si>
  <si>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</si>
  <si>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</si>
  <si>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</si>
  <si>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</si>
  <si>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</si>
  <si>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</si>
  <si>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</si>
  <si>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</si>
  <si>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</si>
  <si>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</si>
  <si>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</si>
  <si>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</si>
  <si>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</si>
  <si>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</si>
  <si>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</si>
  <si>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</si>
  <si>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</si>
  <si>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</si>
  <si>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</si>
  <si>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</si>
  <si>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</si>
  <si>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</si>
  <si>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</si>
  <si>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</si>
  <si>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</si>
  <si>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</si>
  <si>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</si>
  <si>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</si>
  <si>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</si>
  <si>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</si>
  <si>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</si>
  <si>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</si>
  <si>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</si>
  <si>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</si>
  <si>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</si>
  <si>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</si>
  <si>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</si>
  <si>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</si>
  <si>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</si>
  <si>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</si>
  <si>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</si>
  <si>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</si>
  <si>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</si>
  <si>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</si>
  <si>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</si>
  <si>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</si>
  <si>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</si>
  <si>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</si>
  <si>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</si>
  <si>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</si>
  <si>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</si>
  <si>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</si>
  <si>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</si>
  <si>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</si>
  <si>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</si>
  <si>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</si>
  <si>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</si>
  <si>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</si>
  <si>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</si>
  <si>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</si>
  <si>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</si>
  <si>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</si>
  <si>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</si>
  <si>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</si>
  <si>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</si>
  <si>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</si>
  <si>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</si>
  <si>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</si>
  <si>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</si>
  <si>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</si>
  <si>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</si>
  <si>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</si>
  <si>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</si>
  <si>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</si>
  <si>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</si>
  <si>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</si>
  <si>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</si>
  <si>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</si>
  <si>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</si>
  <si>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</si>
  <si>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</si>
  <si>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</si>
  <si>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</si>
  <si>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</si>
  <si>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</si>
  <si>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</si>
  <si>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</si>
  <si>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</si>
  <si>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</si>
  <si>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</si>
  <si>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</si>
  <si>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</si>
  <si>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</si>
  <si>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</si>
  <si>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</si>
  <si>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</si>
  <si>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</si>
  <si>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</si>
  <si>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</si>
  <si>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</si>
  <si>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</si>
  <si>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</si>
  <si>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</si>
  <si>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</si>
  <si>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</si>
  <si>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</si>
  <si>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</si>
  <si>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</si>
  <si>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</si>
  <si>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</si>
  <si>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</si>
  <si>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</si>
  <si>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</si>
  <si>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</si>
  <si>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</si>
  <si>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</si>
  <si>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</si>
  <si>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</si>
  <si>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</si>
  <si>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</si>
  <si>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</si>
  <si>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</si>
  <si>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</si>
  <si>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</si>
  <si>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</si>
  <si>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</si>
  <si>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</si>
  <si>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</si>
  <si>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</si>
  <si>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</si>
  <si>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</si>
  <si>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</si>
  <si>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</si>
  <si>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</si>
  <si>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</si>
  <si>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</si>
  <si>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</si>
  <si>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</si>
  <si>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</si>
  <si>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</si>
  <si>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</si>
  <si>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</si>
  <si>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</si>
  <si>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</si>
  <si>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</si>
  <si>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</si>
  <si>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</si>
  <si>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</si>
  <si>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</si>
  <si>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</si>
  <si>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</si>
  <si>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</si>
  <si>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</si>
  <si>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</si>
  <si>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</si>
  <si>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</si>
  <si>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</si>
  <si>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</si>
  <si>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</si>
  <si>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</si>
  <si>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</si>
  <si>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</si>
  <si>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</si>
  <si>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</si>
  <si>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</si>
  <si>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</si>
  <si>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</si>
  <si>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</si>
  <si>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</si>
  <si>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</si>
  <si>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</si>
  <si>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</si>
  <si>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</si>
  <si>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</si>
  <si>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</si>
  <si>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</si>
  <si>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</si>
  <si>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</si>
  <si>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</si>
  <si>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</si>
  <si>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</si>
  <si>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</si>
  <si>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</si>
  <si>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</si>
  <si>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</si>
  <si>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</si>
  <si>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</si>
  <si>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</si>
  <si>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</si>
  <si>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</si>
  <si>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</si>
  <si>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</si>
  <si>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</si>
  <si>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</si>
  <si>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</si>
  <si>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</si>
  <si>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</si>
  <si>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</si>
  <si>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</si>
  <si>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</si>
  <si>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</si>
  <si>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</si>
  <si>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</si>
  <si>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</si>
  <si>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</si>
  <si>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</si>
  <si>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</si>
  <si>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</si>
  <si>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</si>
  <si>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</si>
  <si>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</si>
  <si>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</si>
  <si>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</si>
  <si>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</si>
  <si>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</si>
  <si>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</si>
  <si>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</si>
  <si>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</si>
  <si>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</si>
  <si>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</si>
  <si>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</si>
  <si>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</si>
  <si>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</si>
  <si>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</si>
  <si>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</si>
  <si>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</si>
  <si>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</si>
  <si>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</si>
  <si>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</si>
  <si>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</si>
  <si>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</si>
  <si>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</si>
  <si>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</si>
  <si>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</si>
  <si>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</si>
  <si>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</si>
  <si>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</si>
  <si>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</si>
  <si>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</si>
  <si>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</si>
  <si>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</si>
  <si>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</si>
  <si>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</si>
  <si>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</si>
  <si>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</si>
  <si>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</si>
  <si>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</si>
  <si>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</si>
  <si>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</si>
  <si>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</si>
  <si>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</si>
  <si>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</si>
  <si>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</si>
  <si>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</si>
  <si>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</si>
  <si>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</si>
  <si>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</si>
  <si>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</si>
  <si>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</si>
  <si>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</si>
  <si>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</si>
  <si>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</si>
  <si>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</si>
  <si>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</si>
  <si>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</si>
  <si>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</si>
  <si>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</si>
  <si>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</si>
  <si>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</si>
  <si>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</si>
  <si>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</si>
  <si>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</si>
  <si>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</si>
  <si>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</si>
  <si>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</si>
  <si>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</si>
  <si>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</si>
  <si>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</si>
  <si>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</si>
  <si>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</si>
  <si>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</si>
  <si>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</si>
  <si>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</si>
  <si>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</si>
  <si>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</si>
  <si>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</si>
  <si>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</si>
  <si>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</si>
  <si>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</si>
  <si>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</si>
  <si>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</si>
  <si>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</si>
  <si>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</si>
  <si>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</si>
  <si>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</si>
  <si>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</si>
  <si>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</si>
  <si>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</si>
  <si>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</si>
  <si>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</si>
  <si>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</si>
  <si>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</si>
  <si>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</si>
  <si>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</si>
  <si>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</si>
  <si>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</si>
  <si>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</si>
  <si>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</si>
  <si>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</si>
  <si>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</si>
  <si>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</si>
  <si>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</si>
  <si>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</si>
  <si>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</si>
  <si>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</si>
  <si>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</si>
  <si>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</si>
  <si>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</si>
  <si>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</si>
  <si>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</si>
  <si>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</si>
  <si>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</si>
  <si>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</si>
  <si>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</si>
  <si>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</si>
  <si>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</si>
  <si>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</si>
  <si>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</si>
  <si>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</si>
  <si>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</si>
  <si>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</si>
  <si>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</si>
  <si>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</si>
  <si>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</si>
  <si>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</si>
  <si>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</si>
  <si>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</si>
  <si>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</si>
  <si>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</si>
  <si>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</si>
  <si>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</si>
  <si>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</si>
  <si>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</si>
  <si>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</si>
  <si>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</si>
  <si>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</si>
  <si>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</si>
  <si>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</si>
  <si>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</si>
  <si>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</si>
  <si>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</si>
  <si>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</si>
  <si>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</si>
  <si>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</si>
  <si>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</si>
  <si>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</si>
  <si>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</si>
  <si>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</si>
  <si>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</si>
  <si>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</si>
  <si>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</si>
  <si>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</si>
  <si>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</si>
  <si>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</si>
  <si>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</si>
  <si>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</si>
  <si>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</si>
  <si>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</si>
  <si>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</si>
  <si>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</si>
  <si>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</si>
  <si>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</si>
  <si>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</si>
  <si>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</si>
  <si>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</si>
  <si>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</si>
  <si>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</si>
  <si>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</si>
  <si>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</si>
  <si>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</si>
  <si>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</si>
  <si>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</si>
  <si>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</si>
  <si>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</si>
  <si>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</si>
  <si>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</si>
  <si>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</si>
  <si>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</si>
  <si>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</si>
  <si>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</si>
  <si>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</si>
  <si>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</si>
  <si>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</si>
  <si>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</si>
  <si>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</si>
  <si>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</si>
  <si>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</si>
  <si>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</si>
  <si>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</si>
  <si>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</si>
  <si>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</si>
  <si>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</si>
  <si>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</si>
  <si>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</si>
  <si>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</si>
  <si>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</si>
  <si>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</si>
  <si>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</si>
  <si>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</si>
  <si>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</si>
  <si>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</si>
  <si>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</si>
  <si>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</si>
  <si>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</si>
  <si>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</si>
  <si>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</si>
  <si>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</si>
  <si>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</si>
  <si>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</si>
  <si>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</si>
  <si>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</si>
  <si>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</si>
  <si>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</si>
  <si>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</si>
  <si>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</si>
  <si>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</si>
  <si>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</si>
  <si>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</si>
  <si>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</si>
  <si>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</si>
  <si>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</si>
  <si>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</si>
  <si>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</si>
  <si>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</si>
  <si>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</si>
  <si>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</si>
  <si>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</si>
  <si>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</si>
  <si>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</si>
  <si>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</si>
  <si>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</si>
  <si>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</si>
  <si>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</si>
  <si>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</si>
  <si>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</si>
  <si>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</si>
  <si>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</si>
  <si>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</si>
  <si>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</si>
  <si>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</si>
  <si>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</si>
  <si>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</si>
  <si>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</si>
  <si>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</si>
  <si>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</si>
  <si>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</si>
  <si>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</si>
  <si>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</si>
  <si>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</si>
  <si>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</si>
  <si>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</si>
  <si>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</si>
  <si>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</si>
  <si>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</si>
  <si>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</si>
  <si>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</si>
  <si>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</si>
  <si>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</si>
  <si>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</si>
  <si>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</si>
  <si>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</si>
  <si>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</si>
  <si>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</si>
  <si>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</si>
  <si>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</si>
  <si>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</si>
  <si>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</si>
  <si>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</si>
  <si>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</si>
  <si>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</si>
  <si>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</si>
  <si>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</si>
  <si>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</si>
  <si>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</si>
  <si>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</si>
  <si>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</si>
  <si>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</si>
  <si>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</si>
  <si>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</si>
  <si>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</si>
  <si>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</si>
  <si>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</si>
  <si>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</si>
  <si>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</si>
  <si>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</si>
  <si>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</si>
  <si>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</si>
  <si>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</si>
  <si>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</si>
  <si>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</si>
  <si>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</si>
  <si>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</si>
  <si>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</si>
  <si>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</si>
  <si>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</si>
  <si>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</si>
  <si>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</si>
  <si>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</si>
  <si>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</si>
  <si>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</si>
  <si>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</si>
  <si>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</si>
  <si>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</si>
  <si>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</si>
  <si>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</si>
  <si>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</si>
  <si>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</si>
  <si>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</si>
  <si>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</si>
  <si>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</si>
  <si>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</si>
  <si>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</si>
  <si>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</si>
  <si>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</si>
  <si>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</si>
  <si>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</si>
  <si>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</si>
  <si>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</si>
  <si>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</si>
  <si>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</si>
  <si>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</si>
  <si>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</si>
  <si>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</si>
  <si>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</si>
  <si>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</si>
  <si>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</si>
  <si>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</si>
  <si>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</si>
  <si>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</si>
  <si>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</si>
  <si>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</si>
  <si>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</si>
  <si>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</si>
  <si>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</si>
  <si>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</si>
  <si>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</si>
  <si>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</si>
  <si>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</si>
  <si>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</si>
  <si>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</si>
  <si>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</si>
  <si>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</si>
  <si>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</si>
  <si>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</si>
  <si>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</si>
  <si>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</si>
  <si>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</si>
  <si>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</si>
  <si>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</si>
  <si>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</si>
  <si>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</si>
  <si>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</si>
  <si>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</si>
  <si>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</si>
  <si>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</si>
  <si>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</si>
  <si>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</si>
  <si>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</si>
  <si>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</si>
  <si>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</si>
  <si>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</si>
  <si>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</si>
  <si>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</si>
  <si>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</si>
  <si>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</si>
  <si>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</si>
  <si>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</si>
  <si>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</si>
  <si>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</si>
  <si>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</si>
  <si>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</si>
  <si>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</si>
  <si>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</si>
  <si>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</si>
  <si>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</si>
  <si>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</si>
  <si>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</si>
  <si>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</si>
  <si>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</si>
  <si>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</si>
  <si>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</si>
  <si>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</si>
  <si>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</si>
  <si>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</si>
  <si>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</si>
  <si>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</si>
  <si>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</si>
  <si>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</si>
  <si>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</si>
  <si>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</si>
  <si>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</si>
  <si>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</si>
  <si>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</si>
  <si>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</si>
  <si>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</si>
  <si>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</si>
  <si>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</si>
  <si>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</si>
  <si>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</si>
  <si>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</si>
  <si>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</si>
  <si>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</si>
  <si>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</si>
  <si>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</si>
  <si>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</si>
  <si>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</si>
  <si>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</si>
  <si>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</si>
  <si>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</si>
  <si>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</si>
  <si>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</si>
  <si>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</si>
  <si>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</si>
  <si>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</si>
  <si>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</si>
  <si>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</si>
  <si>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</si>
  <si>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</si>
  <si>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</si>
  <si>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</si>
  <si>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</si>
  <si>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</si>
  <si>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</si>
  <si>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</si>
  <si>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</si>
  <si>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</si>
  <si>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</si>
  <si>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</si>
  <si>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</si>
  <si>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</si>
  <si>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</si>
  <si>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</si>
  <si>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</si>
  <si>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</si>
  <si>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</si>
  <si>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</si>
  <si>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</si>
  <si>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</si>
  <si>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</si>
  <si>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</si>
  <si>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</si>
  <si>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</si>
  <si>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</si>
  <si>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</si>
  <si>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</si>
  <si>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</si>
  <si>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</si>
  <si>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</si>
  <si>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</si>
  <si>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</si>
  <si>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</si>
  <si>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</si>
  <si>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</si>
  <si>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</si>
  <si>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</si>
  <si>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</si>
  <si>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</si>
  <si>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</si>
  <si>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</si>
  <si>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</si>
  <si>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</si>
  <si>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</si>
  <si>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</si>
  <si>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</si>
  <si>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</si>
  <si>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</si>
  <si>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</si>
  <si>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</si>
  <si>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</si>
  <si>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</si>
  <si>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</si>
  <si>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</si>
  <si>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</si>
  <si>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</si>
  <si>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</si>
  <si>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</si>
  <si>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</si>
  <si>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</si>
  <si>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</si>
  <si>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</si>
  <si>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</si>
  <si>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</si>
  <si>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</si>
  <si>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</si>
  <si>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</si>
  <si>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</si>
  <si>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</si>
  <si>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</si>
  <si>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</si>
  <si>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</si>
  <si>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</si>
  <si>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</si>
  <si>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</si>
  <si>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</si>
  <si>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</si>
  <si>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</si>
  <si>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</si>
  <si>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</si>
  <si>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</si>
  <si>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</si>
  <si>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</si>
  <si>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</si>
  <si>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</si>
  <si>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</si>
  <si>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</si>
  <si>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</si>
  <si>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</si>
  <si>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</si>
  <si>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</si>
  <si>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</si>
  <si>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</si>
  <si>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</si>
  <si>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</si>
  <si>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</si>
  <si>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</si>
  <si>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</si>
  <si>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</si>
  <si>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</si>
  <si>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</si>
  <si>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</si>
  <si>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</si>
  <si>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</si>
  <si>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</si>
  <si>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</si>
  <si>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</si>
  <si>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</si>
  <si>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</si>
  <si>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</si>
  <si>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</si>
  <si>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</si>
  <si>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</si>
  <si>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</si>
  <si>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</si>
  <si>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</si>
  <si>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</si>
  <si>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</si>
  <si>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</si>
  <si>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</si>
  <si>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</si>
  <si>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</si>
  <si>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</si>
  <si>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</si>
  <si>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</si>
  <si>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</si>
  <si>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</si>
  <si>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</si>
  <si>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</si>
  <si>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</si>
  <si>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</si>
  <si>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</si>
  <si>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</si>
  <si>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</si>
  <si>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</si>
  <si>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</si>
  <si>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</si>
  <si>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</si>
  <si>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</si>
  <si>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</si>
  <si>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</si>
  <si>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</si>
  <si>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</si>
  <si>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</si>
  <si>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</si>
  <si>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</si>
  <si>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</si>
  <si>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</si>
  <si>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</si>
  <si>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</si>
  <si>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</si>
  <si>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</si>
  <si>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</si>
  <si>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</si>
  <si>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</si>
  <si>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</si>
  <si>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</si>
  <si>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</si>
  <si>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</si>
  <si>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</si>
  <si>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</si>
  <si>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</si>
  <si>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</si>
  <si>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</si>
  <si>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</si>
  <si>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</si>
  <si>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</si>
  <si>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</si>
  <si>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</si>
  <si>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</si>
  <si>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</si>
  <si>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</si>
  <si>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</si>
  <si>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</si>
  <si>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</si>
  <si>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</si>
  <si>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</si>
  <si>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</si>
  <si>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</si>
  <si>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</si>
  <si>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</si>
  <si>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</si>
  <si>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</si>
  <si>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</si>
  <si>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</si>
  <si>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</si>
  <si>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</si>
  <si>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</si>
  <si>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</si>
  <si>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</si>
  <si>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</si>
  <si>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</si>
  <si>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</si>
  <si>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</si>
  <si>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</si>
  <si>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</si>
  <si>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</si>
  <si>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</si>
  <si>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</si>
  <si>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</si>
  <si>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</si>
  <si>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</si>
  <si>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</si>
  <si>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</si>
  <si>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</si>
  <si>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</si>
  <si>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</si>
  <si>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</si>
  <si>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</si>
  <si>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</si>
  <si>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</si>
  <si>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</si>
  <si>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</si>
  <si>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</si>
  <si>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</si>
  <si>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</si>
  <si>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</si>
  <si>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</si>
  <si>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</si>
  <si>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</si>
  <si>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</si>
  <si>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</si>
  <si>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</si>
  <si>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</si>
  <si>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</si>
  <si>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</si>
  <si>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</si>
  <si>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</si>
  <si>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</si>
  <si>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</si>
  <si>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</si>
  <si>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</si>
  <si>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</si>
  <si>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</si>
  <si>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</si>
  <si>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</si>
  <si>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</si>
  <si>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</si>
  <si>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</si>
  <si>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</si>
  <si>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</si>
  <si>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</si>
  <si>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</si>
  <si>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</si>
  <si>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</si>
  <si>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</si>
  <si>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</si>
  <si>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</si>
  <si>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</si>
  <si>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</si>
  <si>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</si>
  <si>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</si>
  <si>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</si>
  <si>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</si>
  <si>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</si>
  <si>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</si>
  <si>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</si>
  <si>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</si>
  <si>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</si>
  <si>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</si>
  <si>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</si>
  <si>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</si>
  <si>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</si>
  <si>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</si>
  <si>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</si>
  <si>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</si>
  <si>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</si>
  <si>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</si>
  <si>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</si>
  <si>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</si>
  <si>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</si>
  <si>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</si>
  <si>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</si>
  <si>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</si>
  <si>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</si>
  <si>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</si>
  <si>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</si>
  <si>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</si>
  <si>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</si>
  <si>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</si>
  <si>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</si>
  <si>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</si>
  <si>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</si>
  <si>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</si>
  <si>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</si>
  <si>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</si>
  <si>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</si>
  <si>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</si>
  <si>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</si>
  <si>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</si>
  <si>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</si>
  <si>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</si>
  <si>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</si>
  <si>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</si>
  <si>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</si>
  <si>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</si>
  <si>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</si>
  <si>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</si>
  <si>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</si>
  <si>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</si>
  <si>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</si>
  <si>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</si>
  <si>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</si>
  <si>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</si>
  <si>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</si>
  <si>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</si>
  <si>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</si>
  <si>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</si>
  <si>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</si>
  <si>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</si>
  <si>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</si>
  <si>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</si>
  <si>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</si>
  <si>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</si>
  <si>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</si>
  <si>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</si>
  <si>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</si>
  <si>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</si>
  <si>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</si>
  <si>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</si>
  <si>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</si>
  <si>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</si>
  <si>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</si>
  <si>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</si>
  <si>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</si>
  <si>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</si>
  <si>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</si>
  <si>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</si>
  <si>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</si>
  <si>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</si>
  <si>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</si>
  <si>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</si>
  <si>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</si>
  <si>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</si>
  <si>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</si>
  <si>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</si>
  <si>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</si>
  <si>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</si>
  <si>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</si>
  <si>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</si>
  <si>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</si>
  <si>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</si>
  <si>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</si>
  <si>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</si>
  <si>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</si>
  <si>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</si>
  <si>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</si>
  <si>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</si>
  <si>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</si>
  <si>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</si>
  <si>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</si>
  <si>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</si>
  <si>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</si>
  <si>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</si>
  <si>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</si>
  <si>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</si>
  <si>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</si>
  <si>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</si>
  <si>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</si>
  <si>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</si>
  <si>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</si>
  <si>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</si>
  <si>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</si>
  <si>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</si>
  <si>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</si>
  <si>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</si>
  <si>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</si>
  <si>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</si>
  <si>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</si>
  <si>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</si>
  <si>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</si>
  <si>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</si>
  <si>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</si>
  <si>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</si>
  <si>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</si>
  <si>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</si>
  <si>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</si>
  <si>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</si>
  <si>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</si>
  <si>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</si>
  <si>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</si>
  <si>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</si>
  <si>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</si>
  <si>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</si>
  <si>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</si>
  <si>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</si>
  <si>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</si>
  <si>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</si>
  <si>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</si>
  <si>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</si>
  <si>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</si>
  <si>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</si>
  <si>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</si>
  <si>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</si>
  <si>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</si>
  <si>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</si>
  <si>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</si>
  <si>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</si>
  <si>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</si>
  <si>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</si>
  <si>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</si>
  <si>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</si>
  <si>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</si>
  <si>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</si>
  <si>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</si>
  <si>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</si>
  <si>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</si>
  <si>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</si>
  <si>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</si>
  <si>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</si>
  <si>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</si>
  <si>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</si>
  <si>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</si>
  <si>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</si>
  <si>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</si>
  <si>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</si>
  <si>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</si>
  <si>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</si>
  <si>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</si>
  <si>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</si>
  <si>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</si>
  <si>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</si>
  <si>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</si>
  <si>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</si>
  <si>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</si>
  <si>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</si>
  <si>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</si>
  <si>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</si>
  <si>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</si>
  <si>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</si>
  <si>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</si>
  <si>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</si>
  <si>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</si>
  <si>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</si>
  <si>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</si>
  <si>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</si>
  <si>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</si>
  <si>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</si>
  <si>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</si>
  <si>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</si>
  <si>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</si>
  <si>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</si>
  <si>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</si>
  <si>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</si>
  <si>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</si>
  <si>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</si>
  <si>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</si>
  <si>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</si>
  <si>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</si>
  <si>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</si>
  <si>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</si>
  <si>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</si>
  <si>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</si>
  <si>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</si>
  <si>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</si>
  <si>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</si>
  <si>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</si>
  <si>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</si>
  <si>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</si>
  <si>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</si>
  <si>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</si>
  <si>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</si>
  <si>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</si>
  <si>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</si>
  <si>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</si>
  <si>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</si>
  <si>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</si>
  <si>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</si>
  <si>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</si>
  <si>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</si>
  <si>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</si>
  <si>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</si>
  <si>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</si>
  <si>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</si>
  <si>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</si>
  <si>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</si>
  <si>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</si>
  <si>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</si>
  <si>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</si>
  <si>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</si>
  <si>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</si>
  <si>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</si>
  <si>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</si>
  <si>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</si>
  <si>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</si>
  <si>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</si>
  <si>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</si>
  <si>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</si>
  <si>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</si>
  <si>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</si>
  <si>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</si>
  <si>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</si>
  <si>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</si>
  <si>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</si>
  <si>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</si>
  <si>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</si>
  <si>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</si>
  <si>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</si>
  <si>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</si>
  <si>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</si>
  <si>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</si>
  <si>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</si>
  <si>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</si>
  <si>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</si>
  <si>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</si>
  <si>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</si>
  <si>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</si>
  <si>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</si>
  <si>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</si>
  <si>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</si>
  <si>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</si>
  <si>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</si>
  <si>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</si>
  <si>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</si>
  <si>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</si>
  <si>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</si>
  <si>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</si>
  <si>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</si>
  <si>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</si>
  <si>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</si>
  <si>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</si>
  <si>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</si>
  <si>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</si>
  <si>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</si>
  <si>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</si>
  <si>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</si>
  <si>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</si>
  <si>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</si>
  <si>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</si>
  <si>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</si>
  <si>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</si>
  <si>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</si>
  <si>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</si>
  <si>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</si>
  <si>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</si>
  <si>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</si>
  <si>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</si>
  <si>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</si>
  <si>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</si>
  <si>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</si>
  <si>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</si>
  <si>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</si>
  <si>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</si>
  <si>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</si>
  <si>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</si>
  <si>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</si>
  <si>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</si>
  <si>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</si>
  <si>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</si>
  <si>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</si>
  <si>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</si>
  <si>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</si>
  <si>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</si>
  <si>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</si>
  <si>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</si>
  <si>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</si>
  <si>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</si>
  <si>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</si>
  <si>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</si>
  <si>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</si>
  <si>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</si>
  <si>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</si>
  <si>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</si>
  <si>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</si>
  <si>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</si>
  <si>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</si>
  <si>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</si>
  <si>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</si>
  <si>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</si>
  <si>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</si>
  <si>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</si>
  <si>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</si>
  <si>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</si>
  <si>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</si>
  <si>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</si>
  <si>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</si>
  <si>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</si>
  <si>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</si>
  <si>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</si>
  <si>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</si>
  <si>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</si>
  <si>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</si>
  <si>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</si>
  <si>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</si>
  <si>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</si>
  <si>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</si>
  <si>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</si>
  <si>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</si>
  <si>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</si>
  <si>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</si>
  <si>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</si>
  <si>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</si>
  <si>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</si>
  <si>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</si>
  <si>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</si>
  <si>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</si>
  <si>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</si>
  <si>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</si>
  <si>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</si>
  <si>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</si>
  <si>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</si>
  <si>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</si>
  <si>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</si>
  <si>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</si>
  <si>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</si>
  <si>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</si>
  <si>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</si>
  <si>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</si>
  <si>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</si>
  <si>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</si>
  <si>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</si>
  <si>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</si>
  <si>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</si>
  <si>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</si>
  <si>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</si>
  <si>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</si>
  <si>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</si>
  <si>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</si>
  <si>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</si>
  <si>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</si>
  <si>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</si>
  <si>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</si>
  <si>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</si>
  <si>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</si>
  <si>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</si>
  <si>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</si>
  <si>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</si>
  <si>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</si>
  <si>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</si>
  <si>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</si>
  <si>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</si>
  <si>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</si>
  <si>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</si>
  <si>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</si>
  <si>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</si>
  <si>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</si>
  <si>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</si>
  <si>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</si>
  <si>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</si>
  <si>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</si>
  <si>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</si>
  <si>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</si>
  <si>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</si>
  <si>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</si>
  <si>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</si>
  <si>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</si>
  <si>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</si>
  <si>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</si>
  <si>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</si>
  <si>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</si>
  <si>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</si>
  <si>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</si>
  <si>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</si>
  <si>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</si>
  <si>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</si>
  <si>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</si>
  <si>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</si>
  <si>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</si>
  <si>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</si>
  <si>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</si>
  <si>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</si>
  <si>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</si>
  <si>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</si>
  <si>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</si>
  <si>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</si>
  <si>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</si>
  <si>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</si>
  <si>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</si>
  <si>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</si>
  <si>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</si>
  <si>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</si>
  <si>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</si>
  <si>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</si>
  <si>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</si>
  <si>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</si>
  <si>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</si>
  <si>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</si>
  <si>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</si>
  <si>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</si>
  <si>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</si>
  <si>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</si>
  <si>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</si>
  <si>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</si>
  <si>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</si>
  <si>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</si>
  <si>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</si>
  <si>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</si>
  <si>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</si>
  <si>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</si>
  <si>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</si>
  <si>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</si>
  <si>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</si>
  <si>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</si>
  <si>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</si>
  <si>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</si>
  <si>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</si>
  <si>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</si>
  <si>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</si>
  <si>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</si>
  <si>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</si>
  <si>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</si>
  <si>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</si>
  <si>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</si>
  <si>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</si>
  <si>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</si>
  <si>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</si>
  <si>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</si>
  <si>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</si>
  <si>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</si>
  <si>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</si>
  <si>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</si>
  <si>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</si>
  <si>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</si>
  <si>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</si>
  <si>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</si>
  <si>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</si>
  <si>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</si>
  <si>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</si>
  <si>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</si>
  <si>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</si>
  <si>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</si>
  <si>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</si>
  <si>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</si>
  <si>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</si>
  <si>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</si>
  <si>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</si>
  <si>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</si>
  <si>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</si>
  <si>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</si>
  <si>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</si>
  <si>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</si>
  <si>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</si>
  <si>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</si>
  <si>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</si>
  <si>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</si>
  <si>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</si>
  <si>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</si>
  <si>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</si>
  <si>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</si>
  <si>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</si>
  <si>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</si>
  <si>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</si>
  <si>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</si>
  <si>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</si>
  <si>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</si>
  <si>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</si>
  <si>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</si>
  <si>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</si>
  <si>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</si>
  <si>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</si>
  <si>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</si>
  <si>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</si>
  <si>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</si>
  <si>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</si>
  <si>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</si>
  <si>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</si>
  <si>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</si>
  <si>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</si>
  <si>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</si>
  <si>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</si>
  <si>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</si>
  <si>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</si>
  <si>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</si>
  <si>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</si>
  <si>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</si>
  <si>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</si>
  <si>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</si>
  <si>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</si>
  <si>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</si>
  <si>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</si>
  <si>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</si>
  <si>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</si>
  <si>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</si>
  <si>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</si>
  <si>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</si>
  <si>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</si>
  <si>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</si>
  <si>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</si>
  <si>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</si>
  <si>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</si>
  <si>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</si>
  <si>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</si>
  <si>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</si>
  <si>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</si>
  <si>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</si>
  <si>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</si>
  <si>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</si>
  <si>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</si>
  <si>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</si>
  <si>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</si>
  <si>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</si>
  <si>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</si>
  <si>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</si>
  <si>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</si>
  <si>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</si>
  <si>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</si>
  <si>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</si>
  <si>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</si>
  <si>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</si>
  <si>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</si>
  <si>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</si>
  <si>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</si>
  <si>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</si>
  <si>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</si>
  <si>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</si>
  <si>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</si>
  <si>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</si>
  <si>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</si>
  <si>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</si>
  <si>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</si>
  <si>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</si>
  <si>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</si>
  <si>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</si>
  <si>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</si>
  <si>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</si>
  <si>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</si>
  <si>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</si>
  <si>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</si>
  <si>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</si>
  <si>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</si>
  <si>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</si>
  <si>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</si>
  <si>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</si>
  <si>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</si>
  <si>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</si>
  <si>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</si>
  <si>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</si>
  <si>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</si>
  <si>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</si>
  <si>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</si>
  <si>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</si>
  <si>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</si>
  <si>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</si>
  <si>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</si>
  <si>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</si>
  <si>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</si>
  <si>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</si>
  <si>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</si>
  <si>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</si>
  <si>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</si>
  <si>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</si>
  <si>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</si>
  <si>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</si>
  <si>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</si>
  <si>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</si>
  <si>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</si>
  <si>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</si>
  <si>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</si>
  <si>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</si>
  <si>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</si>
  <si>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</si>
  <si>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</si>
  <si>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</si>
  <si>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</si>
  <si>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</si>
  <si>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</si>
  <si>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</si>
  <si>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</si>
  <si>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</si>
  <si>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</si>
  <si>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</si>
  <si>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</si>
  <si>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</si>
  <si>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</si>
  <si>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</si>
  <si>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</si>
  <si>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</si>
  <si>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</si>
  <si>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</si>
  <si>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</si>
  <si>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</si>
  <si>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</si>
  <si>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</si>
  <si>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</si>
  <si>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</si>
  <si>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</si>
  <si>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</si>
  <si>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</si>
  <si>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</si>
  <si>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</si>
  <si>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</si>
  <si>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</si>
  <si>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</si>
  <si>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</si>
  <si>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</si>
  <si>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</si>
  <si>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</si>
  <si>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</si>
  <si>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</si>
  <si>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</si>
  <si>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</si>
  <si>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</si>
  <si>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</si>
  <si>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</si>
  <si>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</si>
  <si>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</si>
  <si>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</si>
  <si>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</si>
  <si>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</si>
  <si>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</si>
  <si>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</si>
  <si>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</si>
  <si>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</si>
  <si>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</si>
  <si>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</si>
  <si>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</si>
  <si>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</si>
  <si>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</si>
  <si>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</si>
  <si>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</si>
  <si>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</si>
  <si>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</si>
  <si>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</si>
  <si>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</si>
  <si>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</si>
  <si>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</si>
  <si>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</si>
  <si>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</si>
  <si>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</si>
  <si>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</si>
  <si>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</si>
  <si>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</si>
  <si>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</si>
  <si>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</si>
  <si>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</si>
  <si>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</si>
  <si>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</si>
  <si>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</si>
  <si>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</si>
  <si>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</si>
  <si>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</si>
  <si>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</si>
  <si>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</si>
  <si>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</si>
  <si>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</si>
  <si>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</si>
  <si>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</si>
  <si>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</si>
  <si>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</si>
  <si>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</si>
  <si>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</si>
  <si>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</si>
  <si>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</si>
  <si>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</si>
  <si>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</si>
  <si>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</si>
  <si>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</si>
  <si>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</si>
  <si>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</si>
  <si>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</si>
  <si>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</si>
  <si>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</si>
  <si>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</si>
  <si>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</si>
  <si>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</si>
  <si>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</si>
  <si>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</si>
  <si>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</si>
  <si>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</si>
  <si>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</si>
  <si>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</si>
  <si>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</si>
  <si>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</si>
  <si>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</si>
  <si>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</si>
  <si>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</si>
  <si>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</si>
  <si>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</si>
  <si>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</si>
  <si>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</si>
  <si>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</si>
  <si>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</si>
  <si>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</si>
  <si>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</si>
  <si>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</si>
  <si>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</si>
  <si>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</si>
  <si>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</si>
  <si>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</si>
  <si>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</si>
  <si>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</si>
  <si>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</si>
  <si>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</si>
  <si>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</si>
  <si>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</si>
  <si>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</si>
  <si>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</si>
  <si>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</si>
  <si>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</si>
  <si>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</si>
  <si>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</si>
  <si>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</si>
  <si>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</si>
  <si>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</si>
  <si>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</si>
  <si>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</si>
  <si>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</si>
  <si>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</si>
  <si>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</si>
  <si>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</si>
  <si>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</si>
  <si>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</si>
  <si>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</si>
  <si>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</si>
  <si>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</si>
  <si>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</si>
  <si>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</si>
  <si>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</si>
  <si>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</si>
  <si>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</si>
  <si>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</si>
  <si>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</si>
  <si>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</si>
  <si>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</si>
  <si>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</si>
  <si>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</si>
  <si>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</si>
  <si>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</si>
  <si>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</si>
  <si>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</si>
  <si>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</si>
  <si>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</si>
  <si>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</si>
  <si>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</si>
  <si>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</si>
  <si>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</si>
  <si>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</si>
  <si>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</si>
  <si>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</si>
  <si>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</si>
  <si>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</si>
  <si>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</si>
  <si>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</si>
  <si>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</si>
  <si>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</si>
  <si>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</si>
  <si>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</si>
  <si>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</si>
  <si>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</si>
  <si>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</si>
  <si>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</si>
  <si>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</si>
  <si>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</si>
  <si>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</si>
  <si>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</si>
  <si>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</si>
  <si>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</si>
  <si>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</si>
  <si>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</si>
  <si>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</si>
  <si>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</si>
  <si>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</si>
  <si>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</si>
  <si>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</si>
  <si>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</si>
  <si>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</si>
  <si>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</si>
  <si>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</si>
  <si>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</si>
  <si>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</si>
  <si>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</si>
  <si>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</si>
  <si>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</si>
  <si>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</si>
  <si>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</si>
  <si>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</si>
  <si>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</si>
  <si>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</si>
  <si>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</si>
  <si>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</si>
  <si>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</si>
  <si>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</si>
  <si>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</si>
  <si>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</si>
  <si>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</si>
  <si>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</si>
  <si>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</si>
  <si>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</si>
  <si>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</si>
  <si>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</si>
  <si>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</si>
  <si>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</si>
  <si>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</si>
  <si>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</si>
  <si>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</si>
  <si>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</si>
  <si>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</si>
  <si>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</si>
  <si>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</si>
  <si>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</si>
  <si>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</si>
  <si>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</si>
  <si>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</si>
  <si>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</si>
  <si>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</si>
  <si>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</si>
  <si>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</si>
  <si>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</si>
  <si>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</si>
  <si>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</si>
  <si>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</si>
  <si>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</si>
  <si>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</si>
  <si>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</si>
  <si>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</si>
  <si>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</si>
  <si>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</si>
  <si>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</si>
  <si>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</si>
  <si>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</si>
  <si>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</si>
  <si>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</si>
  <si>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</si>
  <si>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</si>
  <si>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</si>
  <si>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</si>
  <si>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</si>
  <si>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</si>
  <si>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</si>
  <si>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</si>
  <si>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</si>
  <si>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</si>
  <si>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</si>
  <si>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</si>
  <si>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</si>
  <si>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</si>
  <si>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</si>
  <si>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</si>
  <si>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</si>
  <si>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</si>
  <si>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</si>
  <si>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</si>
  <si>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</si>
  <si>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</si>
  <si>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</si>
  <si>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</si>
  <si>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</si>
  <si>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</si>
  <si>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</si>
  <si>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</si>
  <si>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</si>
  <si>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</si>
  <si>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</si>
  <si>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</si>
  <si>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</si>
  <si>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</si>
  <si>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</si>
  <si>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</si>
  <si>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</si>
  <si>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</si>
  <si>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</si>
  <si>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</si>
  <si>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</si>
  <si>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</si>
  <si>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</si>
  <si>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</si>
  <si>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</si>
  <si>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</si>
  <si>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</si>
  <si>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</si>
  <si>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</si>
  <si>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</si>
  <si>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</si>
  <si>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</si>
  <si>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</si>
  <si>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</si>
  <si>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</si>
  <si>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</si>
  <si>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</si>
  <si>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</si>
  <si>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</si>
  <si>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</si>
  <si>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</si>
  <si>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</si>
  <si>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</si>
  <si>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</si>
  <si>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</si>
  <si>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</si>
  <si>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</si>
  <si>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</si>
  <si>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</si>
  <si>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</si>
  <si>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</si>
  <si>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</si>
  <si>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</si>
  <si>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</si>
  <si>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</si>
  <si>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</si>
  <si>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</si>
  <si>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</si>
  <si>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</si>
  <si>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</si>
  <si>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</si>
  <si>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</si>
  <si>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</si>
  <si>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</si>
  <si>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</si>
  <si>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</si>
  <si>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</si>
  <si>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</si>
  <si>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</si>
  <si>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</si>
  <si>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</si>
  <si>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</si>
  <si>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</si>
  <si>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</si>
  <si>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</si>
  <si>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</si>
  <si>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</si>
  <si>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</si>
  <si>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</si>
  <si>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</si>
  <si>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</si>
  <si>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</si>
  <si>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</si>
  <si>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</si>
  <si>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</si>
  <si>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</si>
  <si>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</si>
  <si>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</si>
  <si>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</si>
  <si>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</si>
  <si>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</si>
  <si>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</si>
  <si>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</si>
  <si>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</si>
  <si>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</si>
  <si>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</si>
  <si>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</si>
  <si>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</si>
  <si>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</si>
  <si>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</si>
  <si>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</si>
  <si>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</si>
  <si>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</si>
  <si>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</si>
  <si>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</si>
  <si>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</si>
  <si>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</si>
  <si>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</si>
  <si>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</si>
  <si>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</si>
  <si>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</si>
  <si>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</si>
  <si>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</si>
  <si>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</si>
  <si>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</si>
  <si>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</si>
  <si>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</si>
  <si>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</si>
  <si>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</si>
  <si>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</si>
  <si>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</si>
  <si>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</si>
  <si>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</si>
  <si>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</si>
  <si>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</si>
  <si>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</si>
  <si>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</si>
  <si>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</si>
  <si>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</si>
  <si>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</si>
  <si>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</si>
  <si>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</si>
  <si>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</si>
  <si>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</si>
  <si>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</si>
  <si>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</si>
  <si>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</si>
  <si>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</si>
  <si>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</si>
  <si>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</si>
  <si>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</si>
  <si>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</si>
  <si>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</si>
  <si>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</si>
  <si>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</si>
  <si>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</si>
  <si>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</si>
  <si>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</si>
  <si>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</si>
  <si>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</si>
  <si>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</si>
  <si>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</si>
  <si>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</si>
  <si>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</si>
  <si>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</si>
  <si>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</si>
  <si>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</si>
  <si>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</si>
  <si>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</si>
  <si>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</si>
  <si>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</si>
  <si>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</si>
  <si>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</si>
  <si>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</si>
  <si>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</si>
  <si>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</si>
  <si>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</si>
  <si>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</si>
  <si>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</si>
  <si>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</si>
  <si>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</si>
  <si>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</si>
  <si>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</si>
  <si>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</si>
  <si>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</si>
  <si>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</si>
  <si>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</si>
  <si>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</si>
  <si>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</si>
  <si>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</si>
  <si>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</si>
  <si>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</si>
  <si>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</si>
  <si>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</si>
  <si>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</si>
  <si>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</si>
  <si>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</si>
  <si>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</si>
  <si>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</si>
  <si>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</si>
  <si>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</si>
  <si>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</si>
  <si>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</si>
  <si>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</si>
  <si>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</si>
  <si>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</si>
  <si>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</si>
  <si>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</si>
  <si>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</si>
  <si>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</si>
  <si>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</si>
  <si>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</si>
  <si>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</si>
  <si>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</si>
  <si>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</si>
  <si>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</si>
  <si>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</si>
  <si>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</si>
  <si>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</si>
  <si>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</si>
  <si>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</si>
  <si>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</si>
  <si>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</si>
  <si>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</si>
  <si>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</si>
  <si>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</si>
  <si>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</si>
  <si>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</si>
  <si>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</si>
  <si>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</si>
  <si>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</si>
  <si>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</si>
  <si>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</si>
  <si>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</si>
  <si>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</si>
  <si>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</si>
  <si>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</si>
  <si>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</si>
  <si>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</si>
  <si>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</si>
  <si>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</si>
  <si>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</si>
  <si>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</si>
  <si>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</si>
  <si>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</si>
  <si>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</si>
  <si>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</si>
  <si>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</si>
  <si>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</si>
  <si>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</si>
  <si>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</si>
  <si>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</si>
  <si>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</si>
  <si>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</si>
  <si>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</si>
  <si>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</si>
  <si>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</si>
  <si>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</si>
  <si>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</si>
  <si>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</si>
  <si>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</si>
  <si>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</si>
  <si>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</si>
  <si>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</si>
  <si>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</si>
  <si>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</si>
  <si>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</si>
  <si>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</si>
  <si>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</si>
  <si>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</si>
  <si>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</si>
  <si>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</si>
  <si>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</si>
  <si>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</si>
  <si>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</si>
  <si>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</si>
  <si>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</si>
  <si>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</si>
  <si>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</si>
  <si>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</si>
  <si>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</si>
  <si>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</si>
  <si>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</si>
  <si>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</si>
  <si>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</si>
  <si>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</si>
  <si>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</si>
  <si>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</si>
  <si>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</si>
  <si>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</si>
  <si>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</si>
  <si>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</si>
  <si>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</si>
  <si>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</si>
  <si>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</si>
  <si>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</si>
  <si>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</si>
  <si>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</si>
  <si>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</si>
  <si>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</si>
  <si>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</si>
  <si>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</si>
  <si>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</si>
  <si>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</si>
  <si>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</si>
  <si>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</si>
  <si>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</si>
  <si>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</si>
  <si>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</si>
  <si>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</si>
  <si>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</si>
  <si>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</si>
  <si>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</si>
  <si>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</si>
  <si>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</si>
  <si>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</si>
  <si>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</si>
  <si>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</si>
  <si>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</si>
  <si>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</si>
  <si>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</si>
  <si>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</si>
  <si>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</si>
  <si>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</si>
  <si>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</si>
  <si>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</si>
  <si>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</si>
  <si>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</si>
  <si>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</si>
  <si>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</si>
  <si>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</si>
  <si>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</si>
  <si>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</si>
  <si>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</si>
  <si>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</si>
  <si>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</si>
  <si>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</si>
  <si>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</si>
  <si>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</si>
  <si>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</si>
  <si>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</si>
  <si>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</si>
  <si>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</si>
  <si>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</si>
  <si>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</si>
  <si>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</si>
  <si>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</si>
  <si>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</si>
  <si>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</si>
  <si>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</si>
  <si>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</si>
  <si>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</si>
  <si>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</si>
  <si>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</si>
  <si>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</si>
  <si>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</si>
  <si>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</si>
  <si>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</si>
  <si>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</si>
  <si>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</si>
  <si>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</si>
  <si>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</si>
  <si>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</si>
  <si>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</si>
  <si>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</si>
  <si>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</si>
  <si>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</si>
  <si>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</si>
  <si>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</si>
  <si>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</si>
  <si>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</si>
  <si>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</si>
  <si>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</si>
  <si>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</si>
  <si>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</si>
  <si>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</si>
  <si>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</si>
  <si>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</si>
  <si>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</si>
  <si>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</si>
  <si>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</si>
  <si>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</si>
  <si>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</si>
  <si>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</si>
  <si>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</si>
  <si>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</si>
  <si>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</si>
  <si>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</si>
  <si>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</si>
  <si>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</si>
  <si>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</si>
  <si>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</si>
  <si>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</si>
  <si>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</si>
  <si>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</si>
  <si>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</si>
  <si>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</si>
  <si>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</si>
  <si>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</si>
  <si>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</si>
  <si>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</si>
  <si>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</si>
  <si>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</si>
  <si>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</si>
  <si>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</si>
  <si>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</si>
  <si>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</si>
  <si>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</si>
  <si>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</si>
  <si>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</si>
  <si>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</si>
  <si>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</si>
  <si>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</si>
  <si>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</si>
  <si>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</si>
  <si>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</si>
  <si>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</si>
  <si>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</si>
  <si>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</si>
  <si>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</si>
  <si>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</si>
  <si>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</si>
  <si>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</si>
  <si>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</si>
  <si>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</si>
  <si>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</si>
  <si>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</si>
  <si>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</si>
  <si>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</si>
  <si>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</si>
  <si>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</si>
  <si>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</si>
  <si>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</si>
  <si>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</si>
  <si>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</si>
  <si>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</si>
  <si>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</si>
  <si>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</si>
  <si>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</si>
  <si>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</si>
  <si>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</si>
  <si>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</si>
  <si>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</si>
  <si>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</si>
  <si>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</si>
  <si>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</si>
  <si>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</si>
  <si>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</si>
  <si>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</si>
  <si>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</si>
  <si>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</si>
  <si>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</si>
  <si>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</si>
  <si>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</si>
  <si>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</si>
  <si>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</si>
  <si>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</si>
  <si>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</si>
  <si>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</si>
  <si>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</si>
  <si>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</si>
  <si>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</si>
  <si>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</si>
  <si>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</si>
  <si>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</si>
  <si>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</si>
  <si>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</si>
  <si>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</si>
  <si>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</si>
  <si>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</si>
  <si>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</si>
  <si>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</si>
  <si>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</si>
  <si>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</si>
  <si>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</si>
  <si>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</si>
  <si>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</si>
  <si>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</si>
  <si>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</si>
  <si>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</si>
  <si>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</si>
  <si>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</si>
  <si>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</si>
  <si>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</si>
  <si>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</si>
  <si>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</si>
  <si>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</si>
  <si>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</si>
  <si>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</si>
  <si>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</si>
  <si>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</si>
  <si>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</si>
  <si>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</si>
  <si>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</si>
  <si>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</si>
  <si>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</si>
  <si>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</si>
  <si>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</si>
  <si>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</si>
  <si>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</si>
  <si>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</si>
  <si>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</si>
  <si>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</si>
  <si>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</si>
  <si>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</si>
  <si>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</si>
  <si>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</si>
  <si>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</si>
  <si>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</si>
  <si>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</si>
  <si>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</si>
  <si>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</si>
  <si>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</si>
  <si>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</si>
  <si>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</si>
  <si>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</si>
  <si>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</si>
  <si>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</si>
  <si>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</si>
  <si>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</si>
  <si>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</si>
  <si>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</si>
  <si>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</si>
  <si>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</si>
  <si>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</si>
  <si>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</si>
  <si>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</si>
  <si>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</si>
  <si>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</si>
  <si>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</si>
  <si>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</si>
  <si>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</si>
  <si>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</si>
  <si>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</si>
  <si>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</si>
  <si>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</si>
  <si>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</si>
  <si>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</si>
  <si>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</si>
  <si>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</si>
  <si>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</si>
  <si>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</si>
  <si>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</si>
  <si>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</si>
  <si>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</si>
  <si>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</si>
  <si>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</si>
  <si>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</si>
  <si>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</si>
  <si>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</si>
  <si>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</si>
  <si>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</si>
  <si>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</si>
  <si>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</si>
  <si>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</si>
  <si>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</si>
  <si>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</si>
  <si>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</si>
  <si>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</si>
  <si>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</si>
  <si>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</si>
  <si>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</si>
  <si>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</si>
  <si>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</si>
  <si>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</si>
  <si>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</si>
  <si>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</si>
  <si>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</si>
  <si>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</si>
  <si>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</si>
  <si>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</si>
  <si>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</si>
  <si>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</si>
  <si>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</si>
  <si>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</si>
  <si>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</si>
  <si>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</si>
  <si>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</si>
  <si>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</si>
  <si>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</si>
  <si>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</si>
  <si>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</si>
  <si>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</si>
  <si>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</si>
  <si>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</si>
  <si>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</si>
  <si>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</si>
  <si>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</si>
  <si>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</si>
  <si>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</si>
  <si>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</si>
  <si>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</si>
  <si>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</si>
  <si>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</si>
  <si>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</si>
  <si>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</si>
  <si>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</si>
  <si>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</si>
  <si>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</si>
  <si>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</si>
  <si>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</si>
  <si>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</si>
  <si>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</si>
  <si>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</si>
  <si>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</si>
  <si>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</si>
  <si>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</si>
  <si>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</si>
  <si>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</si>
  <si>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</si>
  <si>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</si>
  <si>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</si>
  <si>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</si>
  <si>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</si>
  <si>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</si>
  <si>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</si>
  <si>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</si>
  <si>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</si>
  <si>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</si>
  <si>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</si>
  <si>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</si>
  <si>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</si>
  <si>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</si>
  <si>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</si>
  <si>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</si>
  <si>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</si>
  <si>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</si>
  <si>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</si>
  <si>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</si>
  <si>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</si>
  <si>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</si>
  <si>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</si>
  <si>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</si>
  <si>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</si>
  <si>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</si>
  <si>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</si>
  <si>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</si>
  <si>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</si>
  <si>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</si>
  <si>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</si>
  <si>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</si>
  <si>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</si>
  <si>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</si>
  <si>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</si>
  <si>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</si>
  <si>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</si>
  <si>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</si>
  <si>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</si>
  <si>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</si>
  <si>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</si>
  <si>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</si>
  <si>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</si>
  <si>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</si>
  <si>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</si>
  <si>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</si>
  <si>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</si>
  <si>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</si>
  <si>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</si>
  <si>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</si>
  <si>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</si>
  <si>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</si>
  <si>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</si>
  <si>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</si>
  <si>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</si>
  <si>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</si>
  <si>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</si>
  <si>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</si>
  <si>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</si>
  <si>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</si>
  <si>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</si>
  <si>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</si>
  <si>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</si>
  <si>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</si>
  <si>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</si>
  <si>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</si>
  <si>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</si>
  <si>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</si>
  <si>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</si>
  <si>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</si>
  <si>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</si>
  <si>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</si>
  <si>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</si>
  <si>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</si>
  <si>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</si>
  <si>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</si>
  <si>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</si>
  <si>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</si>
  <si>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</si>
  <si>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</si>
  <si>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</si>
  <si>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</si>
  <si>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</si>
  <si>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</si>
  <si>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</si>
  <si>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</si>
  <si>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</si>
  <si>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</si>
  <si>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</si>
  <si>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</si>
  <si>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</si>
  <si>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</si>
  <si>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</si>
  <si>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</si>
  <si>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</si>
  <si>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</si>
  <si>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</si>
  <si>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</si>
  <si>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</si>
  <si>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</si>
  <si>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</si>
  <si>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</si>
  <si>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</si>
  <si>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</si>
  <si>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</si>
  <si>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</si>
  <si>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</si>
  <si>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</si>
  <si>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</si>
  <si>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</si>
  <si>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</si>
  <si>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</si>
  <si>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</si>
  <si>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</si>
  <si>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</si>
  <si>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</si>
  <si>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</si>
  <si>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</si>
  <si>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</si>
  <si>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</si>
  <si>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</si>
  <si>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</si>
  <si>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</si>
  <si>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</si>
  <si>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</si>
  <si>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</si>
  <si>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</si>
  <si>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</si>
  <si>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</si>
  <si>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</si>
  <si>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</si>
  <si>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</si>
  <si>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</si>
  <si>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</si>
  <si>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</si>
  <si>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</si>
  <si>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</si>
  <si>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</si>
  <si>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</si>
  <si>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</si>
  <si>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</si>
  <si>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</si>
  <si>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</si>
  <si>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</si>
  <si>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</si>
  <si>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</si>
  <si>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</si>
  <si>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</si>
  <si>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</si>
  <si>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</si>
  <si>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</si>
  <si>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</si>
  <si>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</si>
  <si>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</si>
  <si>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</si>
  <si>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</si>
  <si>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</si>
  <si>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</si>
  <si>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</si>
  <si>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</si>
  <si>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</si>
  <si>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</si>
  <si>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</si>
  <si>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</si>
  <si>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</si>
  <si>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</si>
  <si>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</si>
  <si>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</si>
  <si>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</si>
  <si>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</si>
  <si>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</si>
  <si>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</si>
  <si>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</si>
  <si>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</si>
  <si>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</si>
  <si>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</si>
  <si>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</si>
  <si>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</si>
  <si>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</si>
  <si>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</si>
  <si>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</si>
  <si>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</si>
  <si>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</si>
  <si>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</si>
  <si>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</si>
  <si>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</si>
  <si>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</si>
  <si>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</si>
  <si>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</si>
  <si>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</si>
  <si>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</si>
  <si>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</si>
  <si>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</si>
  <si>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</si>
  <si>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</si>
  <si>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</si>
  <si>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</si>
  <si>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</si>
  <si>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</si>
  <si>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</si>
  <si>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</si>
  <si>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</si>
  <si>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</si>
  <si>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</si>
  <si>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</si>
  <si>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</si>
  <si>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</si>
  <si>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</si>
  <si>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</si>
  <si>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</si>
  <si>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</si>
  <si>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</si>
  <si>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</si>
  <si>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</si>
  <si>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</si>
  <si>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</si>
  <si>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</si>
  <si>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</si>
  <si>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</si>
  <si>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</si>
  <si>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</si>
  <si>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</si>
  <si>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</si>
  <si>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</si>
  <si>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</si>
  <si>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</si>
  <si>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</si>
  <si>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</si>
  <si>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</si>
  <si>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</si>
  <si>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</si>
  <si>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</si>
  <si>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</si>
  <si>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</si>
  <si>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</si>
  <si>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</si>
  <si>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</si>
  <si>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</si>
  <si>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</si>
  <si>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</si>
  <si>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</si>
  <si>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</si>
  <si>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</si>
  <si>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</si>
  <si>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</si>
  <si>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</si>
  <si>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</si>
  <si>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</si>
  <si>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</si>
  <si>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</si>
  <si>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</si>
  <si>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</si>
  <si>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</si>
  <si>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</si>
  <si>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</si>
  <si>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</si>
  <si>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</si>
  <si>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</si>
  <si>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</si>
  <si>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</si>
  <si>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</si>
  <si>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</si>
  <si>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</si>
  <si>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</si>
  <si>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</si>
  <si>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</si>
  <si>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</si>
  <si>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</si>
  <si>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</si>
  <si>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</si>
  <si>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</si>
  <si>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</si>
  <si>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</si>
  <si>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</si>
  <si>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</si>
  <si>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</si>
  <si>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</si>
  <si>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</si>
  <si>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</si>
  <si>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</si>
  <si>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</si>
  <si>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</si>
  <si>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</si>
  <si>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</si>
  <si>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</si>
  <si>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</si>
  <si>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</si>
  <si>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</si>
  <si>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</si>
  <si>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</si>
  <si>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</si>
  <si>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</si>
  <si>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</si>
  <si>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</si>
  <si>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</si>
  <si>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</si>
  <si>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</si>
  <si>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</si>
  <si>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</si>
  <si>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</si>
  <si>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</si>
  <si>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</si>
  <si>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</si>
  <si>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</si>
  <si>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</si>
  <si>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</si>
  <si>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</si>
  <si>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</si>
  <si>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</si>
  <si>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</si>
  <si>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</si>
  <si>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</si>
  <si>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</si>
  <si>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</si>
  <si>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</si>
  <si>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</si>
  <si>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</si>
  <si>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</si>
  <si>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</si>
  <si>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</si>
  <si>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</si>
  <si>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</si>
  <si>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</si>
  <si>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</si>
  <si>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</si>
  <si>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</si>
  <si>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</si>
  <si>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</si>
  <si>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</si>
  <si>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</si>
  <si>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</si>
  <si>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</si>
  <si>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</si>
  <si>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</si>
  <si>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</si>
  <si>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</si>
  <si>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</si>
  <si>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</si>
  <si>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</si>
  <si>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</si>
  <si>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</si>
  <si>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</si>
  <si>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</si>
  <si>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</si>
  <si>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</si>
  <si>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</si>
  <si>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</si>
  <si>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</si>
  <si>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</si>
  <si>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</si>
  <si>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</si>
  <si>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</si>
  <si>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</si>
  <si>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</si>
  <si>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</si>
  <si>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</si>
  <si>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</si>
  <si>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</si>
  <si>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</si>
  <si>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</si>
  <si>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</si>
  <si>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</si>
  <si>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</si>
  <si>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</si>
  <si>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</si>
  <si>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</si>
  <si>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</si>
  <si>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</si>
  <si>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</si>
  <si>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</si>
  <si>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</si>
  <si>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</si>
  <si>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</si>
  <si>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</si>
  <si>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</si>
  <si>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</si>
  <si>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</si>
  <si>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</si>
  <si>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</si>
  <si>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</si>
  <si>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</si>
  <si>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</si>
  <si>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</si>
  <si>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</si>
  <si>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</si>
  <si>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</si>
  <si>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</si>
  <si>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</si>
  <si>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</si>
  <si>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</si>
  <si>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</si>
  <si>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</si>
  <si>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</si>
  <si>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</si>
  <si>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</si>
  <si>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</si>
  <si>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</si>
  <si>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</si>
  <si>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</si>
  <si>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</si>
  <si>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</si>
  <si>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</si>
  <si>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</si>
  <si>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</si>
  <si>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</si>
  <si>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</si>
  <si>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</si>
  <si>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</si>
  <si>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</si>
  <si>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</si>
  <si>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</si>
  <si>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</si>
  <si>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</si>
  <si>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</si>
  <si>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</si>
  <si>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</si>
  <si>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</si>
  <si>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</si>
  <si>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</si>
  <si>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</si>
  <si>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</si>
  <si>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</si>
  <si>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</si>
  <si>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</si>
  <si>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</si>
  <si>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</si>
  <si>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</si>
  <si>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</si>
  <si>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</si>
  <si>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</si>
  <si>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</si>
  <si>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</si>
  <si>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</si>
  <si>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</si>
  <si>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</si>
  <si>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</si>
  <si>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</si>
  <si>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</si>
  <si>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</si>
  <si>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</si>
  <si>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</si>
  <si>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</si>
  <si>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</si>
  <si>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</si>
  <si>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</si>
  <si>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</si>
  <si>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</si>
  <si>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</si>
  <si>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</si>
  <si>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</si>
  <si>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</si>
  <si>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</si>
  <si>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</si>
  <si>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</si>
  <si>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</si>
  <si>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</si>
  <si>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</si>
  <si>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</si>
  <si>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</si>
  <si>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</si>
  <si>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</si>
  <si>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</si>
  <si>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</si>
  <si>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</si>
  <si>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</si>
  <si>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</si>
  <si>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</si>
  <si>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</si>
  <si>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</si>
  <si>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</si>
  <si>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</si>
  <si>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</si>
  <si>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</si>
  <si>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</si>
  <si>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</si>
  <si>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</si>
  <si>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</si>
  <si>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</si>
  <si>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</si>
  <si>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</si>
  <si>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</si>
  <si>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</si>
  <si>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</si>
  <si>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</si>
  <si>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</si>
  <si>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</si>
  <si>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</si>
  <si>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</si>
  <si>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</si>
  <si>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</si>
  <si>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</si>
  <si>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</si>
  <si>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</si>
  <si>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</si>
  <si>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</si>
  <si>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</si>
  <si>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</si>
  <si>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</si>
  <si>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</si>
  <si>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</si>
  <si>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</si>
  <si>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</si>
  <si>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</si>
  <si>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</si>
  <si>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</si>
  <si>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</si>
  <si>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</si>
  <si>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</si>
  <si>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</si>
  <si>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</si>
  <si>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</si>
  <si>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</si>
  <si>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</si>
  <si>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</si>
  <si>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</si>
  <si>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</si>
  <si>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</si>
  <si>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</si>
  <si>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</si>
  <si>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</si>
  <si>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</si>
  <si>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</si>
  <si>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</si>
  <si>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</si>
  <si>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</si>
  <si>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</si>
  <si>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</si>
  <si>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</si>
  <si>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</si>
  <si>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</si>
  <si>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</si>
  <si>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</si>
  <si>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</si>
  <si>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</si>
  <si>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</si>
  <si>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</si>
  <si>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</si>
  <si>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</si>
  <si>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</si>
  <si>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</si>
  <si>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</si>
  <si>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</si>
  <si>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</si>
  <si>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</si>
  <si>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</si>
  <si>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</si>
  <si>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</si>
  <si>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</si>
  <si>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</si>
  <si>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</si>
  <si>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</si>
  <si>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</si>
  <si>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</si>
  <si>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</si>
  <si>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</si>
  <si>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</si>
  <si>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</si>
  <si>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</si>
  <si>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</si>
  <si>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</si>
  <si>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</si>
  <si>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</si>
  <si>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</si>
  <si>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</si>
  <si>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</si>
  <si>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</si>
  <si>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</si>
  <si>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</si>
  <si>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</si>
  <si>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</si>
  <si>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</si>
  <si>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</si>
  <si>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</si>
  <si>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</si>
  <si>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</si>
  <si>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</si>
  <si>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</si>
  <si>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</si>
  <si>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</si>
  <si>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</si>
  <si>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</si>
  <si>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</si>
  <si>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</si>
  <si>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</si>
  <si>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</si>
  <si>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</si>
  <si>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</si>
  <si>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</si>
  <si>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</si>
  <si>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</si>
  <si>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</si>
  <si>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</si>
  <si>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</si>
  <si>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</si>
  <si>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</si>
  <si>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</si>
  <si>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</si>
  <si>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</si>
  <si>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</si>
  <si>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</si>
  <si>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</si>
  <si>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</si>
  <si>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</si>
  <si>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</si>
  <si>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</si>
  <si>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</si>
  <si>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</si>
  <si>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</si>
  <si>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</si>
  <si>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</si>
  <si>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</si>
  <si>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</si>
  <si>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</si>
  <si>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</si>
  <si>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</si>
  <si>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</si>
  <si>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</si>
  <si>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</si>
  <si>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</si>
  <si>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</si>
  <si>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</si>
  <si>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</si>
  <si>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</si>
  <si>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</si>
  <si>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</si>
  <si>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</si>
  <si>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</si>
  <si>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</si>
  <si>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</si>
  <si>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</si>
  <si>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</si>
  <si>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</si>
  <si>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</si>
  <si>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</si>
  <si>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</si>
  <si>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</si>
  <si>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</si>
  <si>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</si>
  <si>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</si>
  <si>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</si>
  <si>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</si>
  <si>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</si>
  <si>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</si>
  <si>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</si>
  <si>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</si>
  <si>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</si>
  <si>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</si>
  <si>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</si>
  <si>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</si>
  <si>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</si>
  <si>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</si>
  <si>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</si>
  <si>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</si>
  <si>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</si>
  <si>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</si>
  <si>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</si>
  <si>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</si>
  <si>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</si>
  <si>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</si>
  <si>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</si>
  <si>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</si>
  <si>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</si>
  <si>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</si>
  <si>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</si>
  <si>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</si>
  <si>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</si>
  <si>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</si>
  <si>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</si>
  <si>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</si>
  <si>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</si>
  <si>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</si>
  <si>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</si>
  <si>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</si>
  <si>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</si>
  <si>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</si>
  <si>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</si>
  <si>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</si>
  <si>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</si>
  <si>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</si>
  <si>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</si>
  <si>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</si>
  <si>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</si>
  <si>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</si>
  <si>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</si>
  <si>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</si>
  <si>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</si>
  <si>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</si>
  <si>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</si>
  <si>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</si>
  <si>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</si>
  <si>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</si>
  <si>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</si>
  <si>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</si>
  <si>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</si>
  <si>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</si>
  <si>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</si>
  <si>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</si>
  <si>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</si>
  <si>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</si>
  <si>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</si>
  <si>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</si>
  <si>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</si>
  <si>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</si>
  <si>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</si>
  <si>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</si>
  <si>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</si>
  <si>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</si>
  <si>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</si>
  <si>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</si>
  <si>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</si>
  <si>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</si>
  <si>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</si>
  <si>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</si>
  <si>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</si>
  <si>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</si>
  <si>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</si>
  <si>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</si>
  <si>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</si>
  <si>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</si>
  <si>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</si>
  <si>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</si>
  <si>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</si>
  <si>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</si>
  <si>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</si>
  <si>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</si>
  <si>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</si>
  <si>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</si>
  <si>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</si>
  <si>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</si>
  <si>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</si>
  <si>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</si>
  <si>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</si>
  <si>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</si>
  <si>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</si>
  <si>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</si>
  <si>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</si>
  <si>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</si>
  <si>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</si>
  <si>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</si>
  <si>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</si>
  <si>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</si>
  <si>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</si>
  <si>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</si>
  <si>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</si>
  <si>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</si>
  <si>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</si>
  <si>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</si>
  <si>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</si>
  <si>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</si>
  <si>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</si>
  <si>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</si>
  <si>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</si>
  <si>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</si>
  <si>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</si>
  <si>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</si>
  <si>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</si>
  <si>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</si>
  <si>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</si>
  <si>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</si>
  <si>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</si>
  <si>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</si>
  <si>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</si>
  <si>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</si>
  <si>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</si>
  <si>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</si>
  <si>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</si>
  <si>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</si>
  <si>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</si>
  <si>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</si>
  <si>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</si>
  <si>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</si>
  <si>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</si>
  <si>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</si>
  <si>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</si>
  <si>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</si>
  <si>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</si>
  <si>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</si>
  <si>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</si>
  <si>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</si>
  <si>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</si>
  <si>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</si>
  <si>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</si>
  <si>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</si>
  <si>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</si>
  <si>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</si>
  <si>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</si>
  <si>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</si>
  <si>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</si>
  <si>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</si>
  <si>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</si>
  <si>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</si>
  <si>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</si>
  <si>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</si>
  <si>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</si>
  <si>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</si>
  <si>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</si>
  <si>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</si>
  <si>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</si>
  <si>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</si>
  <si>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</si>
  <si>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</si>
  <si>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</si>
  <si>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</si>
  <si>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</si>
  <si>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</si>
  <si>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</si>
  <si>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</si>
  <si>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</si>
  <si>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</si>
  <si>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</si>
  <si>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</si>
  <si>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</si>
  <si>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</si>
  <si>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</si>
  <si>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</si>
  <si>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</si>
  <si>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</si>
  <si>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</si>
  <si>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</si>
  <si>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</si>
  <si>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</si>
  <si>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</si>
  <si>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</si>
  <si>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</si>
  <si>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</si>
  <si>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</si>
  <si>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</si>
  <si>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</si>
  <si>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</si>
  <si>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</si>
  <si>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</si>
  <si>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</si>
  <si>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</si>
  <si>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</si>
  <si>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</si>
  <si>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</si>
  <si>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</si>
  <si>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</si>
  <si>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</si>
  <si>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</si>
  <si>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</si>
  <si>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</si>
  <si>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</si>
  <si>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</si>
  <si>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</si>
  <si>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</si>
  <si>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</si>
  <si>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</si>
  <si>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</si>
  <si>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</si>
  <si>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</si>
  <si>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</si>
  <si>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</si>
  <si>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</si>
  <si>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</si>
  <si>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</si>
  <si>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</si>
  <si>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</si>
  <si>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</si>
  <si>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</si>
  <si>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</si>
  <si>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</si>
  <si>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</si>
  <si>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</si>
  <si>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</si>
  <si>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</si>
  <si>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</si>
  <si>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</si>
  <si>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</si>
  <si>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</si>
  <si>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</si>
  <si>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</si>
  <si>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</si>
  <si>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</si>
  <si>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</si>
  <si>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</si>
  <si>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</si>
  <si>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</si>
  <si>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</si>
  <si>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</si>
  <si>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</si>
  <si>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</si>
  <si>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</si>
  <si>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</si>
  <si>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</si>
  <si>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</si>
  <si>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</si>
  <si>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</si>
  <si>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</si>
  <si>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</si>
  <si>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</si>
  <si>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</si>
  <si>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</si>
  <si>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</si>
  <si>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</si>
  <si>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</si>
  <si>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</si>
  <si>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</si>
  <si>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</si>
  <si>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</si>
  <si>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</si>
  <si>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</si>
  <si>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</si>
  <si>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</si>
  <si>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</si>
  <si>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</si>
  <si>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</si>
  <si>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</si>
  <si>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</si>
  <si>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</si>
  <si>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</si>
  <si>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</si>
  <si>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</si>
  <si>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</si>
  <si>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</si>
  <si>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</si>
  <si>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</si>
  <si>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</si>
  <si>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</si>
  <si>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</si>
  <si>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</si>
  <si>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</si>
  <si>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</si>
  <si>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</si>
  <si>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</si>
  <si>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</si>
  <si>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</si>
  <si>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</si>
  <si>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</si>
  <si>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</si>
  <si>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</si>
  <si>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</si>
  <si>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</si>
  <si>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</si>
  <si>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</si>
  <si>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</si>
  <si>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</si>
  <si>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</si>
  <si>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</si>
  <si>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</si>
  <si>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</si>
  <si>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</si>
  <si>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</si>
  <si>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</si>
  <si>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</si>
  <si>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</si>
  <si>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</si>
  <si>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</si>
  <si>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</si>
  <si>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</si>
  <si>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</si>
  <si>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</si>
  <si>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</si>
  <si>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</si>
  <si>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</si>
  <si>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</si>
  <si>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</si>
  <si>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</si>
  <si>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</si>
  <si>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</si>
  <si>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</si>
  <si>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</si>
  <si>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</si>
  <si>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</si>
  <si>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</si>
  <si>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</si>
  <si>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</si>
  <si>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</si>
  <si>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</si>
  <si>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</si>
  <si>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</si>
  <si>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</si>
  <si>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</si>
  <si>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</si>
  <si>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</si>
  <si>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</si>
  <si>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</si>
  <si>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</si>
  <si>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</si>
  <si>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</si>
  <si>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</si>
  <si>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</si>
  <si>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</si>
  <si>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</si>
  <si>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</si>
  <si>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</si>
  <si>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</si>
  <si>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</si>
  <si>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</si>
  <si>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</si>
  <si>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</si>
  <si>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</si>
  <si>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</si>
  <si>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</si>
  <si>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</si>
  <si>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</si>
  <si>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</si>
  <si>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</si>
  <si>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</si>
  <si>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</si>
  <si>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</si>
  <si>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</si>
  <si>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</si>
  <si>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</si>
  <si>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</si>
  <si>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</si>
  <si>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</si>
  <si>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</si>
  <si>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</si>
  <si>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</si>
  <si>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</si>
  <si>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</si>
  <si>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</si>
  <si>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</si>
  <si>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</si>
  <si>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</si>
  <si>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</si>
  <si>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</si>
  <si>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</si>
  <si>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</si>
  <si>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</si>
  <si>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</si>
  <si>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</si>
  <si>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</si>
  <si>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</si>
  <si>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</si>
  <si>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</si>
  <si>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</si>
  <si>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</si>
  <si>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</si>
  <si>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</si>
  <si>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</si>
  <si>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</si>
  <si>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</si>
  <si>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</si>
  <si>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</si>
  <si>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</si>
  <si>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</si>
  <si>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</si>
  <si>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</si>
  <si>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</si>
  <si>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</si>
  <si>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</si>
  <si>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</si>
  <si>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</si>
  <si>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</si>
  <si>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</si>
  <si>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</si>
  <si>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</si>
  <si>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</si>
  <si>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</si>
  <si>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</si>
  <si>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</si>
  <si>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</si>
  <si>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</si>
  <si>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</si>
  <si>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</si>
  <si>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</si>
  <si>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</si>
  <si>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</si>
  <si>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</si>
  <si>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</si>
  <si>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</si>
  <si>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</si>
  <si>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</si>
  <si>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</si>
  <si>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</si>
  <si>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</si>
  <si>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</si>
  <si>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</si>
  <si>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</si>
  <si>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</si>
  <si>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</si>
  <si>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</si>
  <si>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</si>
  <si>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</si>
  <si>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</si>
  <si>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</si>
  <si>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</si>
  <si>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</si>
  <si>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</si>
  <si>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</si>
  <si>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</si>
  <si>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</si>
  <si>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</si>
  <si>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</si>
  <si>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</si>
  <si>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</si>
  <si>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</si>
  <si>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</si>
  <si>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</si>
  <si>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</si>
  <si>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</si>
  <si>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</si>
  <si>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</si>
  <si>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</si>
  <si>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</si>
  <si>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</si>
  <si>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</si>
  <si>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</si>
  <si>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</si>
  <si>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</si>
  <si>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</si>
  <si>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</si>
  <si>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</si>
  <si>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</si>
  <si>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</si>
  <si>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</si>
  <si>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</si>
  <si>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</si>
  <si>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</si>
  <si>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</si>
  <si>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</si>
  <si>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</si>
  <si>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</si>
  <si>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</si>
  <si>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</si>
  <si>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</si>
  <si>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</si>
  <si>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</si>
  <si>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</si>
  <si>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</si>
  <si>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</si>
  <si>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</si>
  <si>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</si>
  <si>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</si>
  <si>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</si>
  <si>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</si>
  <si>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</si>
  <si>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</si>
  <si>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</si>
  <si>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</si>
  <si>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</si>
  <si>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</si>
  <si>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</si>
  <si>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</si>
  <si>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</si>
  <si>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</si>
  <si>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</si>
  <si>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</si>
  <si>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</si>
  <si>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</si>
  <si>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</si>
  <si>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</si>
  <si>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</si>
  <si>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</si>
  <si>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</si>
  <si>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</si>
  <si>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</si>
  <si>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</si>
  <si>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</si>
  <si>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</si>
  <si>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</si>
  <si>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</si>
  <si>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</si>
  <si>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</si>
  <si>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</si>
  <si>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</si>
  <si>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</si>
  <si>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</si>
  <si>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</si>
  <si>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</si>
  <si>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</si>
  <si>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</si>
  <si>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</si>
  <si>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</si>
  <si>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</si>
  <si>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</si>
  <si>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</si>
  <si>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</si>
  <si>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</si>
  <si>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</si>
  <si>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</si>
  <si>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</si>
  <si>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</si>
  <si>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</si>
  <si>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</si>
  <si>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</si>
  <si>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</si>
  <si>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</si>
  <si>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</si>
  <si>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</si>
  <si>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</si>
  <si>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</si>
  <si>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</si>
  <si>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</si>
  <si>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</si>
  <si>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</si>
  <si>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</si>
  <si>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</si>
  <si>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</si>
  <si>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</si>
  <si>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</si>
  <si>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</si>
  <si>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</si>
  <si>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</si>
  <si>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</si>
  <si>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</si>
  <si>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</si>
  <si>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</si>
  <si>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</si>
  <si>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</si>
  <si>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</si>
  <si>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</si>
  <si>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</si>
  <si>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</si>
  <si>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</si>
  <si>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</si>
  <si>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</si>
  <si>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</si>
  <si>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</si>
  <si>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</si>
  <si>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</si>
  <si>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</si>
  <si>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</si>
  <si>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</si>
  <si>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</si>
  <si>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</si>
  <si>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</si>
  <si>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</si>
  <si>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</si>
  <si>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</si>
  <si>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</si>
  <si>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</si>
  <si>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</si>
  <si>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</si>
  <si>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</si>
  <si>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</si>
  <si>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</si>
  <si>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</si>
  <si>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</si>
  <si>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</si>
  <si>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</si>
  <si>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</si>
  <si>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</si>
  <si>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</si>
  <si>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</si>
  <si>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</si>
  <si>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</si>
  <si>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</si>
  <si>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</si>
  <si>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</si>
  <si>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</si>
  <si>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</si>
  <si>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</si>
  <si>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</si>
  <si>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</si>
  <si>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</si>
  <si>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</si>
  <si>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</si>
  <si>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</si>
  <si>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</si>
  <si>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</si>
  <si>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</si>
  <si>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</si>
  <si>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</si>
  <si>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</si>
  <si>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</si>
  <si>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</si>
  <si>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</si>
  <si>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</si>
  <si>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</si>
  <si>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</si>
  <si>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</si>
  <si>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</si>
  <si>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</si>
  <si>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</si>
  <si>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</si>
  <si>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</si>
  <si>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</si>
  <si>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</si>
  <si>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</si>
  <si>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</si>
  <si>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</si>
  <si>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</si>
  <si>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</si>
  <si>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</si>
  <si>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</si>
  <si>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</si>
  <si>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</si>
  <si>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</si>
  <si>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</si>
  <si>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</si>
  <si>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</si>
  <si>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</si>
  <si>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</si>
  <si>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</si>
  <si>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</si>
  <si>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</si>
  <si>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</si>
  <si>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</si>
  <si>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</si>
  <si>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</si>
  <si>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</si>
  <si>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</si>
  <si>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</si>
  <si>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</si>
  <si>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</si>
  <si>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</si>
  <si>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</si>
  <si>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</si>
  <si>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</si>
  <si>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</si>
  <si>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</si>
  <si>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</si>
  <si>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</si>
  <si>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</si>
  <si>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</si>
  <si>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</si>
  <si>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</si>
  <si>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</si>
  <si>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</si>
  <si>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</si>
  <si>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</si>
  <si>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</si>
  <si>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</si>
  <si>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</si>
  <si>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</si>
  <si>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</si>
  <si>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</si>
  <si>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</si>
  <si>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</si>
  <si>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</si>
  <si>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</si>
  <si>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</si>
  <si>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</si>
  <si>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</si>
  <si>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</si>
  <si>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</si>
  <si>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</si>
  <si>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</si>
  <si>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</si>
  <si>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</si>
  <si>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</si>
  <si>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</si>
  <si>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</si>
  <si>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</si>
  <si>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</si>
  <si>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</si>
  <si>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</si>
  <si>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</si>
  <si>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</si>
  <si>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</si>
  <si>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</si>
  <si>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</si>
  <si>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</si>
  <si>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</si>
  <si>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</si>
  <si>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</si>
  <si>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</si>
  <si>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</si>
  <si>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</si>
  <si>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</si>
  <si>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</si>
  <si>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</si>
  <si>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</si>
  <si>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</si>
  <si>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</si>
  <si>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</si>
  <si>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</si>
  <si>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</si>
  <si>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</si>
  <si>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</si>
  <si>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</si>
  <si>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</si>
  <si>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</si>
  <si>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</si>
  <si>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</si>
  <si>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</si>
  <si>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</si>
  <si>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</si>
  <si>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</si>
  <si>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</si>
  <si>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</si>
  <si>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</si>
  <si>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</si>
  <si>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</si>
  <si>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</si>
  <si>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</si>
  <si>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</si>
  <si>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</si>
  <si>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</si>
  <si>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</si>
  <si>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</si>
  <si>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</si>
  <si>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</si>
  <si>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</si>
  <si>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</si>
  <si>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</si>
  <si>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</si>
  <si>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</si>
  <si>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</si>
  <si>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</si>
  <si>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</si>
  <si>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</si>
  <si>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</si>
  <si>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</si>
  <si>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</si>
  <si>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</si>
  <si>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</si>
  <si>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</si>
  <si>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</si>
  <si>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</si>
  <si>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</si>
  <si>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</si>
  <si>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</si>
  <si>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</si>
  <si>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</si>
  <si>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</si>
  <si>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</si>
  <si>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</si>
  <si>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</si>
  <si>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</si>
  <si>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</si>
  <si>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</si>
  <si>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</si>
  <si>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</si>
  <si>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</si>
  <si>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</si>
  <si>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</si>
  <si>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</si>
  <si>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</si>
  <si>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</si>
  <si>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</si>
  <si>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</si>
  <si>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</si>
  <si>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</si>
  <si>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</si>
  <si>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</si>
  <si>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</si>
  <si>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</si>
  <si>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</si>
  <si>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</si>
  <si>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</si>
  <si>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</si>
  <si>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</si>
  <si>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</si>
  <si>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</si>
  <si>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</si>
  <si>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</si>
  <si>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</si>
  <si>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</si>
  <si>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</si>
  <si>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</si>
  <si>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</si>
  <si>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</si>
  <si>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</si>
  <si>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</si>
  <si>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</si>
  <si>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</si>
  <si>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</si>
  <si>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</si>
  <si>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</si>
  <si>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</si>
  <si>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</si>
  <si>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</si>
  <si>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</si>
  <si>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</si>
  <si>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</si>
  <si>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</si>
  <si>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</si>
  <si>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</si>
  <si>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</si>
  <si>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</si>
  <si>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</si>
  <si>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</si>
  <si>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</si>
  <si>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</si>
  <si>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</si>
  <si>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</si>
  <si>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</si>
  <si>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</si>
  <si>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</si>
  <si>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</si>
  <si>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</si>
  <si>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</si>
  <si>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</si>
  <si>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</si>
  <si>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</si>
  <si>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</si>
  <si>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</si>
  <si>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</si>
  <si>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</si>
  <si>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</si>
  <si>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</si>
  <si>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</si>
  <si>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</si>
  <si>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</si>
  <si>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</si>
  <si>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</si>
  <si>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</si>
  <si>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</si>
  <si>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</si>
  <si>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</si>
  <si>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</si>
  <si>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</si>
  <si>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</si>
  <si>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</si>
  <si>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</si>
  <si>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</si>
  <si>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</si>
  <si>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</si>
  <si>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</si>
  <si>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</si>
  <si>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</si>
  <si>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</si>
  <si>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</si>
  <si>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</si>
  <si>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</si>
  <si>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</si>
  <si>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</si>
  <si>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</si>
  <si>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</si>
  <si>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</si>
  <si>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</si>
  <si>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</si>
  <si>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</si>
  <si>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</si>
  <si>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</si>
  <si>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</si>
  <si>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</si>
  <si>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</si>
  <si>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</si>
  <si>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</si>
  <si>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</si>
  <si>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</si>
  <si>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</si>
  <si>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</si>
  <si>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</si>
  <si>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</si>
  <si>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</si>
  <si>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</si>
  <si>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</si>
  <si>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</si>
  <si>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</si>
  <si>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</si>
  <si>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</si>
  <si>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</si>
  <si>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</si>
  <si>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</si>
  <si>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</si>
  <si>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</si>
  <si>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</si>
  <si>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</si>
  <si>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</si>
  <si>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</si>
  <si>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</si>
  <si>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</si>
  <si>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</si>
  <si>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</si>
  <si>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</si>
  <si>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</si>
  <si>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</si>
  <si>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</si>
  <si>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</si>
  <si>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</si>
  <si>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</si>
  <si>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</si>
  <si>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</si>
  <si>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</si>
  <si>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</si>
  <si>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</si>
  <si>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</si>
  <si>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</si>
  <si>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</si>
  <si>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</si>
  <si>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</si>
  <si>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</si>
  <si>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</si>
  <si>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</si>
  <si>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</si>
  <si>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</si>
  <si>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</si>
  <si>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</si>
  <si>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</si>
  <si>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</si>
  <si>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</si>
  <si>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</si>
  <si>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</si>
  <si>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</si>
  <si>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</si>
  <si>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</si>
  <si>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</si>
  <si>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</si>
  <si>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</si>
  <si>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</si>
  <si>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</si>
  <si>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</si>
  <si>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</si>
  <si>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</si>
  <si>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</si>
  <si>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</si>
  <si>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</si>
  <si>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</si>
  <si>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</si>
  <si>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</si>
  <si>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</si>
  <si>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</si>
  <si>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</si>
  <si>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</si>
  <si>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</si>
  <si>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</si>
  <si>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</si>
  <si>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</si>
  <si>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</si>
  <si>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</si>
  <si>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</si>
  <si>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</si>
  <si>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</si>
  <si>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</si>
  <si>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</si>
  <si>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</si>
  <si>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</si>
  <si>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</si>
  <si>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</si>
  <si>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</si>
  <si>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</si>
  <si>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</si>
  <si>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</si>
  <si>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</si>
  <si>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</si>
  <si>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</si>
  <si>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</si>
  <si>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</si>
  <si>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</si>
  <si>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</si>
  <si>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</si>
  <si>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</si>
  <si>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</si>
  <si>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</si>
  <si>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</si>
  <si>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</si>
  <si>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</si>
  <si>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</si>
  <si>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</si>
  <si>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</si>
  <si>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</si>
  <si>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</si>
  <si>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</si>
  <si>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</si>
  <si>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</si>
  <si>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</si>
  <si>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</si>
  <si>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</si>
  <si>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</si>
  <si>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</si>
  <si>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</si>
  <si>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</si>
  <si>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</si>
  <si>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</si>
  <si>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</si>
  <si>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</si>
  <si>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</si>
  <si>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</si>
  <si>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</si>
  <si>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</si>
  <si>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</si>
  <si>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</si>
  <si>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</si>
  <si>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</si>
  <si>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</si>
  <si>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</si>
  <si>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</si>
  <si>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</si>
  <si>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</si>
  <si>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</si>
  <si>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</si>
  <si>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</si>
  <si>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</si>
  <si>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</si>
  <si>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</si>
  <si>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</si>
  <si>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</si>
  <si>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</si>
  <si>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</si>
  <si>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</si>
  <si>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</si>
  <si>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</si>
  <si>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</si>
  <si>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</si>
  <si>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</si>
  <si>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</si>
  <si>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</si>
  <si>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</si>
  <si>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</si>
  <si>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</si>
  <si>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</si>
  <si>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</si>
  <si>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</si>
  <si>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</si>
  <si>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</si>
  <si>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</si>
  <si>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</si>
  <si>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</si>
  <si>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</si>
  <si>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</si>
  <si>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</si>
  <si>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</si>
  <si>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</si>
  <si>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</si>
  <si>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</si>
  <si>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</si>
  <si>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</si>
  <si>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</si>
  <si>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</si>
  <si>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</si>
  <si>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</si>
  <si>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</si>
  <si>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</si>
  <si>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</si>
  <si>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</si>
  <si>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</si>
  <si>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</si>
  <si>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</si>
  <si>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</si>
  <si>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</si>
  <si>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</si>
  <si>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</si>
  <si>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</si>
  <si>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</si>
  <si>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</si>
  <si>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</si>
  <si>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</si>
  <si>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</si>
  <si>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</si>
  <si>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</si>
  <si>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</si>
  <si>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</si>
  <si>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</si>
  <si>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</si>
  <si>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</si>
  <si>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</si>
  <si>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</si>
  <si>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</si>
  <si>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</si>
  <si>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</si>
  <si>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</si>
  <si>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</si>
  <si>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</si>
  <si>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</si>
  <si>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</si>
  <si>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</si>
  <si>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</si>
  <si>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</si>
  <si>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</si>
  <si>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</si>
  <si>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</si>
  <si>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</si>
  <si>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</si>
  <si>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</si>
  <si>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</si>
  <si>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</si>
  <si>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</si>
  <si>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</si>
  <si>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</si>
  <si>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</si>
  <si>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</si>
  <si>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</si>
  <si>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</si>
  <si>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</si>
  <si>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</si>
  <si>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</si>
  <si>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</si>
  <si>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</si>
  <si>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</si>
  <si>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</si>
  <si>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</si>
  <si>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</si>
  <si>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</si>
  <si>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</si>
  <si>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</si>
  <si>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</si>
  <si>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</si>
  <si>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</si>
  <si>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</si>
  <si>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</si>
  <si>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</si>
  <si>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</si>
  <si>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</si>
  <si>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</si>
  <si>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</si>
  <si>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</si>
  <si>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</si>
  <si>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</si>
  <si>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</si>
  <si>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</si>
  <si>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</si>
  <si>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</si>
  <si>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</si>
  <si>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</si>
  <si>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</si>
  <si>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</si>
  <si>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</si>
  <si>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</si>
  <si>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</si>
  <si>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</si>
  <si>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</si>
  <si>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</si>
  <si>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</si>
  <si>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</si>
  <si>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</si>
  <si>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</si>
  <si>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</si>
  <si>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</si>
  <si>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</si>
  <si>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</si>
  <si>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</si>
  <si>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</si>
  <si>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</si>
  <si>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</si>
  <si>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</si>
  <si>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</si>
  <si>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</si>
  <si>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</si>
  <si>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</si>
  <si>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</si>
  <si>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</si>
  <si>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</si>
  <si>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</si>
  <si>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</si>
  <si>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</si>
  <si>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</si>
  <si>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</si>
  <si>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</si>
  <si>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</si>
  <si>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</si>
  <si>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</si>
  <si>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</si>
  <si>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</si>
  <si>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</si>
  <si>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</si>
  <si>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</si>
  <si>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</si>
  <si>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</si>
  <si>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</si>
  <si>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</si>
  <si>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</si>
  <si>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</si>
  <si>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</si>
  <si>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</si>
  <si>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</si>
  <si>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</si>
  <si>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</si>
  <si>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</si>
  <si>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</si>
  <si>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</si>
  <si>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</si>
  <si>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</si>
  <si>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</si>
  <si>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</si>
  <si>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</si>
  <si>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</si>
  <si>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</si>
  <si>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</si>
  <si>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</si>
  <si>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</si>
  <si>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</si>
  <si>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</si>
  <si>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</si>
  <si>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</si>
  <si>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</si>
  <si>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</si>
  <si>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</si>
  <si>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</si>
  <si>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</si>
  <si>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</si>
  <si>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</si>
  <si>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</si>
  <si>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</si>
  <si>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</si>
  <si>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</si>
  <si>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</si>
  <si>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</si>
  <si>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</si>
  <si>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</si>
  <si>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</si>
  <si>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</si>
  <si>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</si>
  <si>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</si>
  <si>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</si>
  <si>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</si>
  <si>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</si>
  <si>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</si>
  <si>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</si>
  <si>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</si>
  <si>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</si>
  <si>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</si>
  <si>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</si>
  <si>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</si>
  <si>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</si>
  <si>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</si>
  <si>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</si>
  <si>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</si>
  <si>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</si>
  <si>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</si>
  <si>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</si>
  <si>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</si>
  <si>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</si>
  <si>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</si>
  <si>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</si>
  <si>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</si>
  <si>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</si>
  <si>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</si>
  <si>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</si>
  <si>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</si>
  <si>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</si>
  <si>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</si>
  <si>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</si>
  <si>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</si>
  <si>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</si>
  <si>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</si>
  <si>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</si>
  <si>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</si>
  <si>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</si>
  <si>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</si>
  <si>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</si>
  <si>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</si>
  <si>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</si>
  <si>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</si>
  <si>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</si>
  <si>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</si>
  <si>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</si>
  <si>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</si>
  <si>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</si>
  <si>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</si>
  <si>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</si>
  <si>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</si>
  <si>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</si>
  <si>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</si>
  <si>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</si>
  <si>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</si>
  <si>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</si>
  <si>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</si>
  <si>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</si>
  <si>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</si>
  <si>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</si>
  <si>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</si>
  <si>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</si>
  <si>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</si>
  <si>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</si>
  <si>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</si>
  <si>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</si>
  <si>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</si>
  <si>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</si>
  <si>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</si>
  <si>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</si>
  <si>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</si>
  <si>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</si>
  <si>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</si>
  <si>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</si>
  <si>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</si>
  <si>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</si>
  <si>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</si>
  <si>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</si>
  <si>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</si>
  <si>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</si>
  <si>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</si>
  <si>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</si>
  <si>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</si>
  <si>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</si>
  <si>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</si>
  <si>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</si>
  <si>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</si>
  <si>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</si>
  <si>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</si>
  <si>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</si>
  <si>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</si>
  <si>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</si>
  <si>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</si>
  <si>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</si>
  <si>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</si>
  <si>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</si>
  <si>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</si>
  <si>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</si>
  <si>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</si>
  <si>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</si>
  <si>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</si>
  <si>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</si>
  <si>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</si>
  <si>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</si>
  <si>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</si>
  <si>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</si>
  <si>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</si>
  <si>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</si>
  <si>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</si>
  <si>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</si>
  <si>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</si>
  <si>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</si>
  <si>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</si>
  <si>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</si>
  <si>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</si>
  <si>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</si>
  <si>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</si>
  <si>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</si>
  <si>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</si>
  <si>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</si>
  <si>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</si>
  <si>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</si>
  <si>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</si>
  <si>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</si>
  <si>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</si>
  <si>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</si>
  <si>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</si>
  <si>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</si>
  <si>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</si>
  <si>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</si>
  <si>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</si>
  <si>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</si>
  <si>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</si>
  <si>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</si>
  <si>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</si>
  <si>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</si>
  <si>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</si>
  <si>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</si>
  <si>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</si>
  <si>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</si>
  <si>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</si>
  <si>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</si>
  <si>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</si>
  <si>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</si>
  <si>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</si>
  <si>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</si>
  <si>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</si>
  <si>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</si>
  <si>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</si>
  <si>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</si>
  <si>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</si>
  <si>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</si>
  <si>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</si>
  <si>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</si>
  <si>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</si>
  <si>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</si>
  <si>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</si>
  <si>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</si>
  <si>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</si>
  <si>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</si>
  <si>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</si>
  <si>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</si>
  <si>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</si>
  <si>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</si>
  <si>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</si>
  <si>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</si>
  <si>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</si>
  <si>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</si>
  <si>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</si>
  <si>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</si>
  <si>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</si>
  <si>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</si>
  <si>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</si>
  <si>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</si>
  <si>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</si>
  <si>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</si>
  <si>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</si>
  <si>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</si>
  <si>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</si>
  <si>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</si>
  <si>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</si>
  <si>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</si>
  <si>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</si>
  <si>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</si>
  <si>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</si>
  <si>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</si>
  <si>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</si>
  <si>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</si>
  <si>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</si>
  <si>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</si>
  <si>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</si>
  <si>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</si>
  <si>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</si>
  <si>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</si>
  <si>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</si>
  <si>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</si>
  <si>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</si>
  <si>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</si>
  <si>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</si>
  <si>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</si>
  <si>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</si>
  <si>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</si>
  <si>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</si>
  <si>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</si>
  <si>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</si>
  <si>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</si>
  <si>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</si>
  <si>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</si>
  <si>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</si>
  <si>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</si>
  <si>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</si>
  <si>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</si>
  <si>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</si>
  <si>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</si>
  <si>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</si>
  <si>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</si>
  <si>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</si>
  <si>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</si>
  <si>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</si>
  <si>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</si>
  <si>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</si>
  <si>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</si>
  <si>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</si>
  <si>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</si>
  <si>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</si>
  <si>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</si>
  <si>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</si>
  <si>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</si>
  <si>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</si>
  <si>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</si>
  <si>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</si>
  <si>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</si>
  <si>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</si>
  <si>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</si>
  <si>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</si>
  <si>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</si>
  <si>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</si>
  <si>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</si>
  <si>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</si>
  <si>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</si>
  <si>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</si>
  <si>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</si>
  <si>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</si>
  <si>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</si>
  <si>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</si>
  <si>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</si>
  <si>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</si>
  <si>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</si>
  <si>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</si>
  <si>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</si>
  <si>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</si>
  <si>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</si>
  <si>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</si>
  <si>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</si>
  <si>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</si>
  <si>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</si>
  <si>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</si>
  <si>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</si>
  <si>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</si>
  <si>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</si>
  <si>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</si>
  <si>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</si>
  <si>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</si>
  <si>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</si>
  <si>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</si>
  <si>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</si>
  <si>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</si>
  <si>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</si>
  <si>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</si>
  <si>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</si>
  <si>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</si>
  <si>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</si>
  <si>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</si>
  <si>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</si>
  <si>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</si>
  <si>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</si>
  <si>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</si>
  <si>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</si>
  <si>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</si>
  <si>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</si>
  <si>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</si>
  <si>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</si>
  <si>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</si>
  <si>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</si>
  <si>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</si>
  <si>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</si>
  <si>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</si>
  <si>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</si>
  <si>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</si>
  <si>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</si>
  <si>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</si>
  <si>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</si>
  <si>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</si>
  <si>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</si>
  <si>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</si>
  <si>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</si>
  <si>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</si>
  <si>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</si>
  <si>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</si>
  <si>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</si>
  <si>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</si>
  <si>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</si>
  <si>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</si>
  <si>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</si>
  <si>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</si>
  <si>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</si>
  <si>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</si>
  <si>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</si>
  <si>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</si>
  <si>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</si>
  <si>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</si>
  <si>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</si>
  <si>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</si>
  <si>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</si>
  <si>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</si>
  <si>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</si>
  <si>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</si>
  <si>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</si>
  <si>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</si>
  <si>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</si>
  <si>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</si>
  <si>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</si>
  <si>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</si>
  <si>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</si>
  <si>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</si>
  <si>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</si>
  <si>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</si>
  <si>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</si>
  <si>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</si>
  <si>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</si>
  <si>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</si>
  <si>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</si>
  <si>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</si>
  <si>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</si>
  <si>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</si>
  <si>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</si>
  <si>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</si>
  <si>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</si>
  <si>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</si>
  <si>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</si>
  <si>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</si>
  <si>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</si>
  <si>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</si>
  <si>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</si>
  <si>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</si>
  <si>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</si>
  <si>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</si>
  <si>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</si>
  <si>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</si>
  <si>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</si>
  <si>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</si>
  <si>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</si>
  <si>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</si>
  <si>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</si>
  <si>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</si>
  <si>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</si>
  <si>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</si>
  <si>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</si>
  <si>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</si>
  <si>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</si>
  <si>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</si>
  <si>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</si>
  <si>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</si>
  <si>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</si>
  <si>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</si>
  <si>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</si>
  <si>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</si>
  <si>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</si>
  <si>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</si>
  <si>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</si>
  <si>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</si>
  <si>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</si>
  <si>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</si>
  <si>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</si>
  <si>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</si>
  <si>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</si>
  <si>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</si>
  <si>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</si>
  <si>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</si>
  <si>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</si>
  <si>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</si>
  <si>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</si>
  <si>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</si>
  <si>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</si>
  <si>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</si>
  <si>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</si>
  <si>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</si>
  <si>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</si>
  <si>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</si>
  <si>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</si>
  <si>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</si>
  <si>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</si>
  <si>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</si>
  <si>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</si>
  <si>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</si>
  <si>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</si>
  <si>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</si>
  <si>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</si>
  <si>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</si>
  <si>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</si>
  <si>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</si>
  <si>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</si>
  <si>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</si>
  <si>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</si>
  <si>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</si>
  <si>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</si>
  <si>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</si>
  <si>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</si>
  <si>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</si>
  <si>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</si>
  <si>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</si>
  <si>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</si>
  <si>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</si>
  <si>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</si>
  <si>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</si>
  <si>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</si>
  <si>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</si>
  <si>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</si>
  <si>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</si>
  <si>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</si>
  <si>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</si>
  <si>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</si>
  <si>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</si>
  <si>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</si>
  <si>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</si>
  <si>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</si>
  <si>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</si>
  <si>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</si>
  <si>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</si>
  <si>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</si>
  <si>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</si>
  <si>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</si>
  <si>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</si>
  <si>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</si>
  <si>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</si>
  <si>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</si>
  <si>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</si>
  <si>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</si>
  <si>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</si>
  <si>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</si>
  <si>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</si>
  <si>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</si>
  <si>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</si>
  <si>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</si>
  <si>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</si>
  <si>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</si>
  <si>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</si>
  <si>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</si>
  <si>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</si>
  <si>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</si>
  <si>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</si>
  <si>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</si>
  <si>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</si>
  <si>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</si>
  <si>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</si>
  <si>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</si>
  <si>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</si>
  <si>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</si>
  <si>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</si>
  <si>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</si>
  <si>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</si>
  <si>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</si>
  <si>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</si>
  <si>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</si>
  <si>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</si>
  <si>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</si>
  <si>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</si>
  <si>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</si>
  <si>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</si>
  <si>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</si>
  <si>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</si>
  <si>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</si>
  <si>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</si>
  <si>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</si>
  <si>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</si>
  <si>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</si>
  <si>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</si>
  <si>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</si>
  <si>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</si>
  <si>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</si>
  <si>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</si>
  <si>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</si>
  <si>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</si>
  <si>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</si>
  <si>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</si>
  <si>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</si>
  <si>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</si>
  <si>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</si>
  <si>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</si>
  <si>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</si>
  <si>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</si>
  <si>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</si>
  <si>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</si>
  <si>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</si>
  <si>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</si>
  <si>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</si>
  <si>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</si>
  <si>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</si>
  <si>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</si>
  <si>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</si>
  <si>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</si>
  <si>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</si>
  <si>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</si>
  <si>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</si>
  <si>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</si>
  <si>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</si>
  <si>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</si>
  <si>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</si>
  <si>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</si>
  <si>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</si>
  <si>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</si>
  <si>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</si>
  <si>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</si>
  <si>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</si>
  <si>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</si>
  <si>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</si>
  <si>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</si>
  <si>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</si>
  <si>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</si>
  <si>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</si>
  <si>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</si>
  <si>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</si>
  <si>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</si>
  <si>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</si>
  <si>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</si>
  <si>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</si>
  <si>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</si>
  <si>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</si>
  <si>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</si>
  <si>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</si>
  <si>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</si>
  <si>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</si>
  <si>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</si>
  <si>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</si>
  <si>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</si>
  <si>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</si>
  <si>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</si>
  <si>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</si>
  <si>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</si>
  <si>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</si>
  <si>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</si>
  <si>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</si>
  <si>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</si>
  <si>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</si>
  <si>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</si>
  <si>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</si>
  <si>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</si>
  <si>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</si>
  <si>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</si>
  <si>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</si>
  <si>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</si>
  <si>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</si>
  <si>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</si>
  <si>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</si>
  <si>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</si>
  <si>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</si>
  <si>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</si>
  <si>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</si>
  <si>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</si>
  <si>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</si>
  <si>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</si>
  <si>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</si>
  <si>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</si>
  <si>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</si>
  <si>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</si>
  <si>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</si>
  <si>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</si>
  <si>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</si>
  <si>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</si>
  <si>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</si>
  <si>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</si>
  <si>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</si>
  <si>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</si>
  <si>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</si>
  <si>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</si>
  <si>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</si>
  <si>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</si>
  <si>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</si>
  <si>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</si>
  <si>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</si>
  <si>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</si>
  <si>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</si>
  <si>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</si>
  <si>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</si>
  <si>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</si>
  <si>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</si>
  <si>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</si>
  <si>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</si>
  <si>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</si>
  <si>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</si>
  <si>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</si>
  <si>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</si>
  <si>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</si>
  <si>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</si>
  <si>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</si>
  <si>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</si>
  <si>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</si>
  <si>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</si>
  <si>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</si>
  <si>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</si>
  <si>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</si>
  <si>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</si>
  <si>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</si>
  <si>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</si>
  <si>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</si>
  <si>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</si>
  <si>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</si>
  <si>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</si>
  <si>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</si>
  <si>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</si>
  <si>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</si>
  <si>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</si>
  <si>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</si>
  <si>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</si>
  <si>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</si>
  <si>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</si>
  <si>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</si>
  <si>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</si>
  <si>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</si>
  <si>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</si>
  <si>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</si>
  <si>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</si>
  <si>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</si>
  <si>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</si>
  <si>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</si>
  <si>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</si>
  <si>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</si>
  <si>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</si>
  <si>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</si>
  <si>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</si>
  <si>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</si>
  <si>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</si>
  <si>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</si>
  <si>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</si>
  <si>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</si>
  <si>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</si>
  <si>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</si>
  <si>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</si>
  <si>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</si>
  <si>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</si>
  <si>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</si>
  <si>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</si>
  <si>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</si>
  <si>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</si>
  <si>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</si>
  <si>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</si>
  <si>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</si>
  <si>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</si>
  <si>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</si>
  <si>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</si>
  <si>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</si>
  <si>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</si>
  <si>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</si>
  <si>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</si>
  <si>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</si>
  <si>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</si>
  <si>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</si>
  <si>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</si>
  <si>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</si>
  <si>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</si>
  <si>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</si>
  <si>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</si>
  <si>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</si>
  <si>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</si>
  <si>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</si>
  <si>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</si>
  <si>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</si>
  <si>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</si>
  <si>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</si>
  <si>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</si>
  <si>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</si>
  <si>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</si>
  <si>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</si>
  <si>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</si>
  <si>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</si>
  <si>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</si>
  <si>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</si>
  <si>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</si>
  <si>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</si>
  <si>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</si>
  <si>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</si>
  <si>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</si>
  <si>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</si>
  <si>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</si>
  <si>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</si>
  <si>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</si>
  <si>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</si>
  <si>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</si>
  <si>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</si>
  <si>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</si>
  <si>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</si>
  <si>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</si>
  <si>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</si>
  <si>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</si>
  <si>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</si>
  <si>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</si>
  <si>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</si>
  <si>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</si>
  <si>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</si>
  <si>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</si>
  <si>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</si>
  <si>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</si>
  <si>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</si>
  <si>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</si>
  <si>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</si>
  <si>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</si>
  <si>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</si>
  <si>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</si>
  <si>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</si>
  <si>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</si>
  <si>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</si>
  <si>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</si>
  <si>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</si>
  <si>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</si>
  <si>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</si>
  <si>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</si>
  <si>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</si>
  <si>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</si>
  <si>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</si>
  <si>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</si>
  <si>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</si>
  <si>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</si>
  <si>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</si>
  <si>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</si>
  <si>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</si>
  <si>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</si>
  <si>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</si>
  <si>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</si>
  <si>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</si>
  <si>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</si>
  <si>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</si>
  <si>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</si>
  <si>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</si>
  <si>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</si>
  <si>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</si>
  <si>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</si>
  <si>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</si>
  <si>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</si>
  <si>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</si>
  <si>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</si>
  <si>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</si>
  <si>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</si>
  <si>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</si>
  <si>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</si>
  <si>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</si>
  <si>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</si>
  <si>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</si>
  <si>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</si>
  <si>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</si>
  <si>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</si>
  <si>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</si>
  <si>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</si>
  <si>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</si>
  <si>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</si>
  <si>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</si>
  <si>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</si>
  <si>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</si>
  <si>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</si>
  <si>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</si>
  <si>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</si>
  <si>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</si>
  <si>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</si>
  <si>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</si>
  <si>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</si>
  <si>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</si>
  <si>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</si>
  <si>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</si>
  <si>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</si>
  <si>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</si>
  <si>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</si>
  <si>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</si>
  <si>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</si>
  <si>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</si>
  <si>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</si>
  <si>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</si>
  <si>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</si>
  <si>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</si>
  <si>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</si>
  <si>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</si>
  <si>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</si>
  <si>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</si>
  <si>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</si>
  <si>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</si>
  <si>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</si>
  <si>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</si>
  <si>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</si>
  <si>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</si>
  <si>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</si>
  <si>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</si>
  <si>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</si>
  <si>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</si>
  <si>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</si>
  <si>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</si>
  <si>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</si>
  <si>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</si>
  <si>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</si>
  <si>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</si>
  <si>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</si>
  <si>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</si>
  <si>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</si>
  <si>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</si>
  <si>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</si>
  <si>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</si>
  <si>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</si>
  <si>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</si>
  <si>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</si>
  <si>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</si>
  <si>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</si>
  <si>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</si>
  <si>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</si>
  <si>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</si>
  <si>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</si>
  <si>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</si>
  <si>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</si>
  <si>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</si>
  <si>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</si>
  <si>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</si>
  <si>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</si>
  <si>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</si>
  <si>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</si>
  <si>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</si>
  <si>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</si>
  <si>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</si>
  <si>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</si>
  <si>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</si>
  <si>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</si>
  <si>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</si>
  <si>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</si>
  <si>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</si>
  <si>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</si>
  <si>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</si>
  <si>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</si>
  <si>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</si>
  <si>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</si>
  <si>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</si>
  <si>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</si>
  <si>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</si>
  <si>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</si>
  <si>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</si>
  <si>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</si>
  <si>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</si>
  <si>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</si>
  <si>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</si>
  <si>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</si>
  <si>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</si>
  <si>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</si>
  <si>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</si>
  <si>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</si>
  <si>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</si>
  <si>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</si>
  <si>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</si>
  <si>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</si>
  <si>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</si>
  <si>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</si>
  <si>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</si>
  <si>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</si>
  <si>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</si>
  <si>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</si>
  <si>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</si>
  <si>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</si>
  <si>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</si>
  <si>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</si>
  <si>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</si>
  <si>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</si>
  <si>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</si>
  <si>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</si>
  <si>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</si>
  <si>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</si>
  <si>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</si>
  <si>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</si>
  <si>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</si>
  <si>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</si>
  <si>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</si>
  <si>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</si>
  <si>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</si>
  <si>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</si>
  <si>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</si>
  <si>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</si>
  <si>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</si>
  <si>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</si>
  <si>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</si>
  <si>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</si>
  <si>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</si>
  <si>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</si>
  <si>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</si>
  <si>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</si>
  <si>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</si>
  <si>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</si>
  <si>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</si>
  <si>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</si>
  <si>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</si>
  <si>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</si>
  <si>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</si>
  <si>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</si>
  <si>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</si>
  <si>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</si>
  <si>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</si>
  <si>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</si>
  <si>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</si>
  <si>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</si>
  <si>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</si>
  <si>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</si>
  <si>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</si>
  <si>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</si>
  <si>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</si>
  <si>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</si>
  <si>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</si>
  <si>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</si>
  <si>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</si>
  <si>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</si>
  <si>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</si>
  <si>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</si>
  <si>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</si>
  <si>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</si>
  <si>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</si>
  <si>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</si>
  <si>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</si>
  <si>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</si>
  <si>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</si>
  <si>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</si>
  <si>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</si>
  <si>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</si>
  <si>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</si>
  <si>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</si>
  <si>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</si>
  <si>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</si>
  <si>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</si>
  <si>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</si>
  <si>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</si>
  <si>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</si>
  <si>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</si>
  <si>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</si>
  <si>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</si>
  <si>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</si>
  <si>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</si>
  <si>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</si>
  <si>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</si>
  <si>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</si>
  <si>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</si>
  <si>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</si>
  <si>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</si>
  <si>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</si>
  <si>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</si>
  <si>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</si>
  <si>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</si>
  <si>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</si>
  <si>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</si>
  <si>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</si>
  <si>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</si>
  <si>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</si>
  <si>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</si>
  <si>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</si>
  <si>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</si>
  <si>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</si>
  <si>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</si>
  <si>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</si>
  <si>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</si>
  <si>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</si>
  <si>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</si>
  <si>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</si>
  <si>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</si>
  <si>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</si>
  <si>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</si>
  <si>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</si>
  <si>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</si>
  <si>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</si>
  <si>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</si>
  <si>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</si>
  <si>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</si>
  <si>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</si>
  <si>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</si>
  <si>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</si>
  <si>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</si>
  <si>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</si>
  <si>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</si>
  <si>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</si>
  <si>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</si>
  <si>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</si>
  <si>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</si>
  <si>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</si>
  <si>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</si>
  <si>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</si>
  <si>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</si>
  <si>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</si>
  <si>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</si>
  <si>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</si>
  <si>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</si>
  <si>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</si>
  <si>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</si>
  <si>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</si>
  <si>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</si>
  <si>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</si>
  <si>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</si>
  <si>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</si>
  <si>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</si>
  <si>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</si>
  <si>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</si>
  <si>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</si>
  <si>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</si>
  <si>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</si>
  <si>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</si>
  <si>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</si>
  <si>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</si>
  <si>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</si>
  <si>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</si>
  <si>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</si>
  <si>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</si>
  <si>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</si>
  <si>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</si>
  <si>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</si>
  <si>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</si>
  <si>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</si>
  <si>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</si>
  <si>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</si>
  <si>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</si>
  <si>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</si>
  <si>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</si>
  <si>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</si>
  <si>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</si>
  <si>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</si>
  <si>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</si>
  <si>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</si>
  <si>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</si>
  <si>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</si>
  <si>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</si>
  <si>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</si>
  <si>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</si>
  <si>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</si>
  <si>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</si>
  <si>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</si>
  <si>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</si>
  <si>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</si>
  <si>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</si>
  <si>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</si>
  <si>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</si>
  <si>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</si>
  <si>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</si>
  <si>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</si>
  <si>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</si>
  <si>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</si>
  <si>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</si>
  <si>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</si>
  <si>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</si>
  <si>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</si>
  <si>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</si>
  <si>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</si>
  <si>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</si>
  <si>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</si>
  <si>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</si>
  <si>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</si>
  <si>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</si>
  <si>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</si>
  <si>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</si>
  <si>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</si>
  <si>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</si>
  <si>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</si>
  <si>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</si>
  <si>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</si>
  <si>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</si>
  <si>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</si>
  <si>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</si>
  <si>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</si>
  <si>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</si>
  <si>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</si>
  <si>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</si>
  <si>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</si>
  <si>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</si>
  <si>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</si>
  <si>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</si>
  <si>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</si>
  <si>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</si>
  <si>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</si>
  <si>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</si>
  <si>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</si>
  <si>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</si>
  <si>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</si>
  <si>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</si>
  <si>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</si>
  <si>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</si>
  <si>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</si>
  <si>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</si>
  <si>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</si>
  <si>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</si>
  <si>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</si>
  <si>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</si>
  <si>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</si>
  <si>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</si>
  <si>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</si>
  <si>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</si>
  <si>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</si>
  <si>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</si>
  <si>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</si>
  <si>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</si>
  <si>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</si>
  <si>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</si>
  <si>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</si>
  <si>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</si>
  <si>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</si>
  <si>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</si>
  <si>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</si>
  <si>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</si>
  <si>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</si>
  <si>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</si>
  <si>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</si>
  <si>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</si>
  <si>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</si>
  <si>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</si>
  <si>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</si>
  <si>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</si>
  <si>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</si>
  <si>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</si>
  <si>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</si>
  <si>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</si>
  <si>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</si>
  <si>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</si>
  <si>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</si>
  <si>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</si>
  <si>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</si>
  <si>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</si>
  <si>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</si>
  <si>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</si>
  <si>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</si>
  <si>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</si>
  <si>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</si>
  <si>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</si>
  <si>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</si>
  <si>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</si>
  <si>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</si>
  <si>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</si>
  <si>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</si>
  <si>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</si>
  <si>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</si>
  <si>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</si>
  <si>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</si>
  <si>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</si>
  <si>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</si>
  <si>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</si>
  <si>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</si>
  <si>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</si>
  <si>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</si>
  <si>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</si>
  <si>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</si>
  <si>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</si>
  <si>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</si>
  <si>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</si>
  <si>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</si>
  <si>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</si>
  <si>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</si>
  <si>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</si>
  <si>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</si>
  <si>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</si>
  <si>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</si>
  <si>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</si>
  <si>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</si>
  <si>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</si>
  <si>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</si>
  <si>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</si>
  <si>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</si>
  <si>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</si>
  <si>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</si>
  <si>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</si>
  <si>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</si>
  <si>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</si>
  <si>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</si>
  <si>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</si>
  <si>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</si>
  <si>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</si>
  <si>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</si>
  <si>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</si>
  <si>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</si>
  <si>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</si>
  <si>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</si>
  <si>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</si>
  <si>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</si>
  <si>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</si>
  <si>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</si>
  <si>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</si>
  <si>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</si>
  <si>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</si>
  <si>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</si>
  <si>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</si>
  <si>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</si>
  <si>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</si>
  <si>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</si>
  <si>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</si>
  <si>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</si>
  <si>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</si>
  <si>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</si>
  <si>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</si>
  <si>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</si>
  <si>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</si>
  <si>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</si>
  <si>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</si>
  <si>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</si>
  <si>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</si>
  <si>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</si>
  <si>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</si>
  <si>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</si>
  <si>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</si>
  <si>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</si>
  <si>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</si>
  <si>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</si>
  <si>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</si>
  <si>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</si>
  <si>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</si>
  <si>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</si>
  <si>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</si>
  <si>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</si>
  <si>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</si>
  <si>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</si>
  <si>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</si>
  <si>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</si>
  <si>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</si>
  <si>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</si>
  <si>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</si>
  <si>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</si>
  <si>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</si>
  <si>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</si>
  <si>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</si>
  <si>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</si>
  <si>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</si>
  <si>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</si>
  <si>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</si>
  <si>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</si>
  <si>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</si>
  <si>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</si>
  <si>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</si>
  <si>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</si>
  <si>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</si>
  <si>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</si>
  <si>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</si>
  <si>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</si>
  <si>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</si>
  <si>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</si>
  <si>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</si>
  <si>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</si>
  <si>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</si>
  <si>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</si>
  <si>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</si>
  <si>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</si>
  <si>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</si>
  <si>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</si>
  <si>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</si>
  <si>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</si>
  <si>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</si>
  <si>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</si>
  <si>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</si>
  <si>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</si>
  <si>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</si>
  <si>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</si>
  <si>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</si>
  <si>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</si>
  <si>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</si>
  <si>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</si>
  <si>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</si>
  <si>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</si>
  <si>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</si>
  <si>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</si>
  <si>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</si>
  <si>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</si>
  <si>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</si>
  <si>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</si>
  <si>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</si>
  <si>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</si>
  <si>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</si>
  <si>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</si>
  <si>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</si>
  <si>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</si>
  <si>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</si>
  <si>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</si>
  <si>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</si>
  <si>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</si>
  <si>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</si>
  <si>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</si>
  <si>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</si>
  <si>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</si>
  <si>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</si>
  <si>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</si>
  <si>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</si>
  <si>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</si>
  <si>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</si>
  <si>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</si>
  <si>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</si>
  <si>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</si>
  <si>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</si>
  <si>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</si>
  <si>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</si>
  <si>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</si>
  <si>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</si>
  <si>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</si>
  <si>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</si>
  <si>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</si>
  <si>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</si>
  <si>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</si>
  <si>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</si>
  <si>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</si>
  <si>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</si>
  <si>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</si>
  <si>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</si>
  <si>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</si>
  <si>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</si>
  <si>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</si>
  <si>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</si>
  <si>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</si>
  <si>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</si>
  <si>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</si>
  <si>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</si>
  <si>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</si>
  <si>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</si>
  <si>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</si>
  <si>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</si>
  <si>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</si>
  <si>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</si>
  <si>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</si>
  <si>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</si>
  <si>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</si>
  <si>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</si>
  <si>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</si>
  <si>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</si>
  <si>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</si>
  <si>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</si>
  <si>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</si>
  <si>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</si>
  <si>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</si>
  <si>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</si>
  <si>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</si>
  <si>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</si>
  <si>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</si>
  <si>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</si>
  <si>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</si>
  <si>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</si>
  <si>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</si>
  <si>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</si>
  <si>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</si>
  <si>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</si>
  <si>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</si>
  <si>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</si>
  <si>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</si>
  <si>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</si>
  <si>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</si>
  <si>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</si>
  <si>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</si>
  <si>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</si>
  <si>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</si>
  <si>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</si>
  <si>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</si>
  <si>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</si>
  <si>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</si>
  <si>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</si>
  <si>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</si>
  <si>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</si>
  <si>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</si>
  <si>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</si>
  <si>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</si>
  <si>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</si>
  <si>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</si>
  <si>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</si>
  <si>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</si>
  <si>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</si>
  <si>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</si>
  <si>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</si>
  <si>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</si>
  <si>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</si>
  <si>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</si>
  <si>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</si>
  <si>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</si>
  <si>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</si>
  <si>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</si>
  <si>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</si>
  <si>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</si>
  <si>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</si>
  <si>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</si>
  <si>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</si>
  <si>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</si>
  <si>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</si>
  <si>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</si>
  <si>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</si>
  <si>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</si>
  <si>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</si>
  <si>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</si>
  <si>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</si>
  <si>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</si>
  <si>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</si>
  <si>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</si>
  <si>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</si>
  <si>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</si>
  <si>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</si>
  <si>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</si>
  <si>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</si>
  <si>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</si>
  <si>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</si>
  <si>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</si>
  <si>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</si>
  <si>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</si>
  <si>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</si>
  <si>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</si>
  <si>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</si>
  <si>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</si>
  <si>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</si>
  <si>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</si>
  <si>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</si>
  <si>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</si>
  <si>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</si>
  <si>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</si>
  <si>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</si>
  <si>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</si>
  <si>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</si>
  <si>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</si>
  <si>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</si>
  <si>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</si>
  <si>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</si>
  <si>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</si>
  <si>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</si>
  <si>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</si>
  <si>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</si>
  <si>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</si>
  <si>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</si>
  <si>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</si>
  <si>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</si>
  <si>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</si>
  <si>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</si>
  <si>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</si>
  <si>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</si>
  <si>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</si>
  <si>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</si>
  <si>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</si>
  <si>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</si>
  <si>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</si>
  <si>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</si>
  <si>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</si>
  <si>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</si>
  <si>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</si>
  <si>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</si>
  <si>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</si>
  <si>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</si>
  <si>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</si>
  <si>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</si>
  <si>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</si>
  <si>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</si>
  <si>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</si>
  <si>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</si>
  <si>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</si>
  <si>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</si>
  <si>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</si>
  <si>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</si>
  <si>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</si>
  <si>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</si>
  <si>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</si>
  <si>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</si>
  <si>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</si>
  <si>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</si>
  <si>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</si>
  <si>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</si>
  <si>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</si>
  <si>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</si>
  <si>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</si>
  <si>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</si>
  <si>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</si>
  <si>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</si>
  <si>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</si>
  <si>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</si>
  <si>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</si>
  <si>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</si>
  <si>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</si>
  <si>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</si>
  <si>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</si>
  <si>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</si>
  <si>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</si>
  <si>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</si>
  <si>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</si>
  <si>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</si>
  <si>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</si>
  <si>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</si>
  <si>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</si>
  <si>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</si>
  <si>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</si>
  <si>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</si>
  <si>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</si>
  <si>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</si>
  <si>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</si>
  <si>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</si>
  <si>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</si>
  <si>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</si>
  <si>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</si>
  <si>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</si>
  <si>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</si>
  <si>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</si>
  <si>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</si>
  <si>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</si>
  <si>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</si>
  <si>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</si>
  <si>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</si>
  <si>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</si>
  <si>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</si>
  <si>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</si>
  <si>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</si>
  <si>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</si>
  <si>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</si>
  <si>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</si>
  <si>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</si>
  <si>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</si>
  <si>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</si>
  <si>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</si>
  <si>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</si>
  <si>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</si>
  <si>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</si>
  <si>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</si>
  <si>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</si>
  <si>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</si>
  <si>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</si>
  <si>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</si>
  <si>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</si>
  <si>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</si>
  <si>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</si>
  <si>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</si>
  <si>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</si>
  <si>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</si>
  <si>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</si>
  <si>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</si>
  <si>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</si>
  <si>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</si>
  <si>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</si>
  <si>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</si>
  <si>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</si>
  <si>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</si>
  <si>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</si>
  <si>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</si>
  <si>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</si>
  <si>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</si>
  <si>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</si>
  <si>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</si>
  <si>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</si>
  <si>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</si>
  <si>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</si>
  <si>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</si>
  <si>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</si>
  <si>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</si>
  <si>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</si>
  <si>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</si>
  <si>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</si>
  <si>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</si>
  <si>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</si>
  <si>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</si>
  <si>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</si>
  <si>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</si>
  <si>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</si>
  <si>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</si>
  <si>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</si>
  <si>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</si>
  <si>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</si>
  <si>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</si>
  <si>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</si>
  <si>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</si>
  <si>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</si>
  <si>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</si>
  <si>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</si>
  <si>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</si>
  <si>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</si>
  <si>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</si>
  <si>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</si>
  <si>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</si>
  <si>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</si>
  <si>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</si>
  <si>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</si>
  <si>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</si>
  <si>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</si>
  <si>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</si>
  <si>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</si>
  <si>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</si>
  <si>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</si>
  <si>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</si>
  <si>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</si>
  <si>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</si>
  <si>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</si>
  <si>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</si>
  <si>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</si>
  <si>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</si>
  <si>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</si>
  <si>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</si>
  <si>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</si>
  <si>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</si>
  <si>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</si>
  <si>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</si>
  <si>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</si>
  <si>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</si>
  <si>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</si>
  <si>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</si>
  <si>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</si>
  <si>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</si>
  <si>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</si>
  <si>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</si>
  <si>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</si>
  <si>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</si>
  <si>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</si>
  <si>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</si>
  <si>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</si>
  <si>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</si>
  <si>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</si>
  <si>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</si>
  <si>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</si>
  <si>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</si>
  <si>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</si>
  <si>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</si>
  <si>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</si>
  <si>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</si>
  <si>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</si>
  <si>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</si>
  <si>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</si>
  <si>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</si>
  <si>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</si>
  <si>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</si>
  <si>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</si>
  <si>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</si>
  <si>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</si>
  <si>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</si>
  <si>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</si>
  <si>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</si>
  <si>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</si>
  <si>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</si>
  <si>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</si>
  <si>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</si>
  <si>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</si>
  <si>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</si>
  <si>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</si>
  <si>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</si>
  <si>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</si>
  <si>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</si>
  <si>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</si>
  <si>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</si>
  <si>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</si>
  <si>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</si>
  <si>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</si>
  <si>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</si>
  <si>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</si>
  <si>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</si>
  <si>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</si>
  <si>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</si>
  <si>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</si>
  <si>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</si>
  <si>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</si>
  <si>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</si>
  <si>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</si>
  <si>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</si>
  <si>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</si>
  <si>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</si>
  <si>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</si>
  <si>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</si>
  <si>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</si>
  <si>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</si>
  <si>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</si>
  <si>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</si>
  <si>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</si>
  <si>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</si>
  <si>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</si>
  <si>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</si>
  <si>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</si>
  <si>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</si>
  <si>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</si>
  <si>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</si>
  <si>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</si>
  <si>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</si>
  <si>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</si>
  <si>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</si>
  <si>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</si>
  <si>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</si>
  <si>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</si>
  <si>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</si>
  <si>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</si>
  <si>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</si>
  <si>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</si>
  <si>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</si>
  <si>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</si>
  <si>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</si>
  <si>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</si>
  <si>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</si>
  <si>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</si>
  <si>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</si>
  <si>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</si>
  <si>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</si>
  <si>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</si>
  <si>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</si>
  <si>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</si>
  <si>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</si>
  <si>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</si>
  <si>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</si>
  <si>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</si>
  <si>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</si>
  <si>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</si>
  <si>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</si>
  <si>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</si>
  <si>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</si>
  <si>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</si>
  <si>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</si>
  <si>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</si>
  <si>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</si>
  <si>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</si>
  <si>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</si>
  <si>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</si>
  <si>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</si>
  <si>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</si>
  <si>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</si>
  <si>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</si>
  <si>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</si>
  <si>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</si>
  <si>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</si>
  <si>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</si>
  <si>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</si>
  <si>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</si>
  <si>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</si>
  <si>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</si>
  <si>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</si>
  <si>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</si>
  <si>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</si>
  <si>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</si>
  <si>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</si>
  <si>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</si>
  <si>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</si>
  <si>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</si>
  <si>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</si>
  <si>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</si>
  <si>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</si>
  <si>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</si>
  <si>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</si>
  <si>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</si>
  <si>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</si>
  <si>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</si>
  <si>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</si>
  <si>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</si>
  <si>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</si>
  <si>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</si>
  <si>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</si>
  <si>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</si>
  <si>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</si>
  <si>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</si>
  <si>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</si>
  <si>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</si>
  <si>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</si>
  <si>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</si>
  <si>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</si>
  <si>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</si>
  <si>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</si>
  <si>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</si>
  <si>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</si>
  <si>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</si>
  <si>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</si>
  <si>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</si>
  <si>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</si>
  <si>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</si>
  <si>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</si>
  <si>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</si>
  <si>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</si>
  <si>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</si>
  <si>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</si>
  <si>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</si>
  <si>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</si>
  <si>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</si>
  <si>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</si>
  <si>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</si>
  <si>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</si>
  <si>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</si>
  <si>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</si>
  <si>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</si>
  <si>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</si>
  <si>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</si>
  <si>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</si>
  <si>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</si>
  <si>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</si>
  <si>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</si>
  <si>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</si>
  <si>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</si>
  <si>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</si>
  <si>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</si>
  <si>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</si>
  <si>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</si>
  <si>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</si>
  <si>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</si>
  <si>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</si>
  <si>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</si>
  <si>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</si>
  <si>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</si>
  <si>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</si>
  <si>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</si>
  <si>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</si>
  <si>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</si>
  <si>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</si>
  <si>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</si>
  <si>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</si>
  <si>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</si>
  <si>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</si>
  <si>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</si>
  <si>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</si>
  <si>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</si>
  <si>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</si>
  <si>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</si>
  <si>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</si>
  <si>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</si>
  <si>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</si>
  <si>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</si>
  <si>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</si>
  <si>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</si>
  <si>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</si>
  <si>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</si>
  <si>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</si>
  <si>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</si>
  <si>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</si>
  <si>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</si>
  <si>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</si>
  <si>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</si>
  <si>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</si>
  <si>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</si>
  <si>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</si>
  <si>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</si>
  <si>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</si>
  <si>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</si>
  <si>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</si>
  <si>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</si>
  <si>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</si>
  <si>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</si>
  <si>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</si>
  <si>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</si>
  <si>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</si>
  <si>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</si>
  <si>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</si>
  <si>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</si>
  <si>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</si>
  <si>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</si>
  <si>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</si>
  <si>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</si>
  <si>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</si>
  <si>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</si>
  <si>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</si>
  <si>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</si>
  <si>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</si>
  <si>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</si>
  <si>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</si>
  <si>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</si>
  <si>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</si>
  <si>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</si>
  <si>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</si>
  <si>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</si>
  <si>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</si>
  <si>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</si>
  <si>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</si>
  <si>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</si>
  <si>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</si>
  <si>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</si>
  <si>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</si>
  <si>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</si>
  <si>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</si>
  <si>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</si>
  <si>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</si>
  <si>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</si>
  <si>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</si>
  <si>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</si>
  <si>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</si>
  <si>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</si>
  <si>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</si>
  <si>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</si>
  <si>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</si>
  <si>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</si>
  <si>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</si>
  <si>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</si>
  <si>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</si>
  <si>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</si>
  <si>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</si>
  <si>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</si>
  <si>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</si>
  <si>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</si>
  <si>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</si>
  <si>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</si>
  <si>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</si>
  <si>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</si>
  <si>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</si>
  <si>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</si>
  <si>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</si>
  <si>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</si>
  <si>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</si>
  <si>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</si>
  <si>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</si>
  <si>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</si>
  <si>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</si>
  <si>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</si>
  <si>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</si>
  <si>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</si>
  <si>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</si>
  <si>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</si>
  <si>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</si>
  <si>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</si>
  <si>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</si>
  <si>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</si>
  <si>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</si>
  <si>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</si>
  <si>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</si>
  <si>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</si>
  <si>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</si>
  <si>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</si>
  <si>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</si>
  <si>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</si>
  <si>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</si>
  <si>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</si>
  <si>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</si>
  <si>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</si>
  <si>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</si>
  <si>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</si>
  <si>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</si>
  <si>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</si>
  <si>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</si>
  <si>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</si>
  <si>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</si>
  <si>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</si>
  <si>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</si>
  <si>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</si>
  <si>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</si>
  <si>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</si>
  <si>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</si>
  <si>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</si>
  <si>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</si>
  <si>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</si>
  <si>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</si>
  <si>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</si>
  <si>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</si>
  <si>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</si>
  <si>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</si>
  <si>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</si>
  <si>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</si>
  <si>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</si>
  <si>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</si>
  <si>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</si>
  <si>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</si>
  <si>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</si>
  <si>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</si>
  <si>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</si>
  <si>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</si>
  <si>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</si>
  <si>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</si>
  <si>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</si>
  <si>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</si>
  <si>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</si>
  <si>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</si>
  <si>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</si>
  <si>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</si>
  <si>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</si>
  <si>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</si>
  <si>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</si>
  <si>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</si>
  <si>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</si>
  <si>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</si>
  <si>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</si>
  <si>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</si>
  <si>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</si>
  <si>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</si>
  <si>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</si>
  <si>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</si>
  <si>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</si>
  <si>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</si>
  <si>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</si>
  <si>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</si>
  <si>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</si>
  <si>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</si>
  <si>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</si>
  <si>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</si>
  <si>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</si>
  <si>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</si>
  <si>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</si>
  <si>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</si>
  <si>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</si>
  <si>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</si>
  <si>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</si>
  <si>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</si>
  <si>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</si>
  <si>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</si>
  <si>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</si>
  <si>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</si>
  <si>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</si>
  <si>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</si>
  <si>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</si>
  <si>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</si>
  <si>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</si>
  <si>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</si>
  <si>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</si>
  <si>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</si>
  <si>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</si>
  <si>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</si>
  <si>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</si>
  <si>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</si>
  <si>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</si>
  <si>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</si>
  <si>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</si>
  <si>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</si>
  <si>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</si>
  <si>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</si>
  <si>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</si>
  <si>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</si>
  <si>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</si>
  <si>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</si>
  <si>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</si>
  <si>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</si>
  <si>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</si>
  <si>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</si>
  <si>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</si>
  <si>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</si>
  <si>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</si>
  <si>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</si>
  <si>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</si>
  <si>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</si>
  <si>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</si>
  <si>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</si>
  <si>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</si>
  <si>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</si>
  <si>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</si>
  <si>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</si>
  <si>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</si>
  <si>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</si>
  <si>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</si>
  <si>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</si>
  <si>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</si>
  <si>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</si>
  <si>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</si>
  <si>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</si>
  <si>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</si>
  <si>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</si>
  <si>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</si>
  <si>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</si>
  <si>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</si>
  <si>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</si>
  <si>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</si>
  <si>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</si>
  <si>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</si>
  <si>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</si>
  <si>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</si>
  <si>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</si>
  <si>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</si>
  <si>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</si>
  <si>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</si>
  <si>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</si>
  <si>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</si>
  <si>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</si>
  <si>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</si>
  <si>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</si>
  <si>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</si>
  <si>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</si>
  <si>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</si>
  <si>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</si>
  <si>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</si>
  <si>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</si>
  <si>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</si>
  <si>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</si>
  <si>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</si>
  <si>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</si>
  <si>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</si>
  <si>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</si>
  <si>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</si>
  <si>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</si>
  <si>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</si>
  <si>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</si>
  <si>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</si>
  <si>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</si>
  <si>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</si>
  <si>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</si>
  <si>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</si>
  <si>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</si>
  <si>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</si>
  <si>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</si>
  <si>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</si>
  <si>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</si>
  <si>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</si>
  <si>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</si>
  <si>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</si>
  <si>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</si>
  <si>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</si>
  <si>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</si>
  <si>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</si>
  <si>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</si>
  <si>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</si>
  <si>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</si>
  <si>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</si>
  <si>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</si>
  <si>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</si>
  <si>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</si>
  <si>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</si>
  <si>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</si>
  <si>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</si>
  <si>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</si>
  <si>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</si>
  <si>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</si>
  <si>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</si>
  <si>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</si>
  <si>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</si>
  <si>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</si>
  <si>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</si>
  <si>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</si>
  <si>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</si>
  <si>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</si>
  <si>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</si>
  <si>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</si>
  <si>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</si>
  <si>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</si>
  <si>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</si>
  <si>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</si>
  <si>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</si>
  <si>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</si>
  <si>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</si>
  <si>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</si>
  <si>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</si>
  <si>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</si>
  <si>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</si>
  <si>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</si>
  <si>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</si>
  <si>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</si>
  <si>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</si>
  <si>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</si>
  <si>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</si>
  <si>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</si>
  <si>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</si>
  <si>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</si>
  <si>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</si>
  <si>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</si>
  <si>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</si>
  <si>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</si>
  <si>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</si>
  <si>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</si>
  <si>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</si>
  <si>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</si>
  <si>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</si>
  <si>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</si>
  <si>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</si>
  <si>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</si>
  <si>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</si>
  <si>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</si>
  <si>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</si>
  <si>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</si>
  <si>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</si>
  <si>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</si>
  <si>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</si>
  <si>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</si>
  <si>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</si>
  <si>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</si>
  <si>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</si>
  <si>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</si>
  <si>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</si>
  <si>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</si>
  <si>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</si>
  <si>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</si>
  <si>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</si>
  <si>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</si>
  <si>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</si>
  <si>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</si>
  <si>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</si>
  <si>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</si>
  <si>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</si>
  <si>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</si>
  <si>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</si>
  <si>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</si>
  <si>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</si>
  <si>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</si>
  <si>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</si>
  <si>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</si>
  <si>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</si>
  <si>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</si>
  <si>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</si>
  <si>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</si>
  <si>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</si>
  <si>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</si>
  <si>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</si>
  <si>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</si>
  <si>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</si>
  <si>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</si>
  <si>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</si>
  <si>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</si>
  <si>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</si>
  <si>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</si>
  <si>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</si>
  <si>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</si>
  <si>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</si>
  <si>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</si>
  <si>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</si>
  <si>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</si>
  <si>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</si>
  <si>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</si>
  <si>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</si>
  <si>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</si>
  <si>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</si>
  <si>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</si>
  <si>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</si>
  <si>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</si>
  <si>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</si>
  <si>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</si>
  <si>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</si>
  <si>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</si>
  <si>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</si>
  <si>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</si>
  <si>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</si>
  <si>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</si>
  <si>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</si>
  <si>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</si>
  <si>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</si>
  <si>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</si>
  <si>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</si>
  <si>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</si>
  <si>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</si>
  <si>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</si>
  <si>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</si>
  <si>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</si>
  <si>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</si>
  <si>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</si>
  <si>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</si>
  <si>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</si>
  <si>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</si>
  <si>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</si>
  <si>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</si>
  <si>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</si>
  <si>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</si>
  <si>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</si>
  <si>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</si>
  <si>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</si>
  <si>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</si>
  <si>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</si>
  <si>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</si>
  <si>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</si>
  <si>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</si>
  <si>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</si>
  <si>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</si>
  <si>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</si>
  <si>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</si>
  <si>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</si>
  <si>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</si>
  <si>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</si>
  <si>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</si>
  <si>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</si>
  <si>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</si>
  <si>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</si>
  <si>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</si>
  <si>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</si>
  <si>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</si>
  <si>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</si>
  <si>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</si>
  <si>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</si>
  <si>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</si>
  <si>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</si>
  <si>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</si>
  <si>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</si>
  <si>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</si>
  <si>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</si>
  <si>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</si>
  <si>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</si>
  <si>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</si>
  <si>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</si>
  <si>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</si>
  <si>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</si>
  <si>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</si>
  <si>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</si>
  <si>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</si>
  <si>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</si>
  <si>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</si>
  <si>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</si>
  <si>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</si>
  <si>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</si>
  <si>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</si>
  <si>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</si>
  <si>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</si>
  <si>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</si>
  <si>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</si>
  <si>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</si>
  <si>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</si>
  <si>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</si>
  <si>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</si>
  <si>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</si>
  <si>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</si>
  <si>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</si>
  <si>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</si>
  <si>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</si>
  <si>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</si>
  <si>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</si>
  <si>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</si>
  <si>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</si>
  <si>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</si>
  <si>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</si>
  <si>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</si>
  <si>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</si>
  <si>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</si>
  <si>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</si>
  <si>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</si>
  <si>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</si>
  <si>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</si>
  <si>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</si>
  <si>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</si>
  <si>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</si>
  <si>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</si>
  <si>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</si>
  <si>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</si>
  <si>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</si>
  <si>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</si>
  <si>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</si>
  <si>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</si>
  <si>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</si>
  <si>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</si>
  <si>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</si>
  <si>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</si>
  <si>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</si>
  <si>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</si>
  <si>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</si>
  <si>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</si>
  <si>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</si>
  <si>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</si>
  <si>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</si>
  <si>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</si>
  <si>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</si>
  <si>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</si>
  <si>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</si>
  <si>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</si>
  <si>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</si>
  <si>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</si>
  <si>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</si>
  <si>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</si>
  <si>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</si>
  <si>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</si>
  <si>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</si>
  <si>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</si>
  <si>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</si>
  <si>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</si>
  <si>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</si>
  <si>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</si>
  <si>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</si>
  <si>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</si>
  <si>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</si>
  <si>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</si>
  <si>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</si>
  <si>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</si>
  <si>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</si>
  <si>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</si>
  <si>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</si>
  <si>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</si>
  <si>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</si>
  <si>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</si>
  <si>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</si>
  <si>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</si>
  <si>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</si>
  <si>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</si>
  <si>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</si>
  <si>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</si>
  <si>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</si>
  <si>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</si>
  <si>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</si>
  <si>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</si>
  <si>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</si>
  <si>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</si>
  <si>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</si>
  <si>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</si>
  <si>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</si>
  <si>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</si>
  <si>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</si>
  <si>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</si>
  <si>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</si>
  <si>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</si>
  <si>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</si>
  <si>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</si>
  <si>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</si>
  <si>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</si>
  <si>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</si>
  <si>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</si>
  <si>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</si>
  <si>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</si>
  <si>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</si>
  <si>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</si>
  <si>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</si>
  <si>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</si>
  <si>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</si>
  <si>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</si>
  <si>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</si>
  <si>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</si>
  <si>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</si>
  <si>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</si>
  <si>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</si>
  <si>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</si>
  <si>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</si>
  <si>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</si>
  <si>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</si>
  <si>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</si>
  <si>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</si>
  <si>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</si>
  <si>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</si>
  <si>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</si>
  <si>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</si>
  <si>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</si>
  <si>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</si>
  <si>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</si>
  <si>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</si>
  <si>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</si>
  <si>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</si>
  <si>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</si>
  <si>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</si>
  <si>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</si>
  <si>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</si>
  <si>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</si>
  <si>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</si>
  <si>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</si>
  <si>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</si>
  <si>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</si>
  <si>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</si>
  <si>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</si>
  <si>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</si>
  <si>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</si>
  <si>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</si>
  <si>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</si>
  <si>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</si>
  <si>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</si>
  <si>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</si>
  <si>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</si>
  <si>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</si>
  <si>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</si>
  <si>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</si>
  <si>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</si>
  <si>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</si>
  <si>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</si>
  <si>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</si>
  <si>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</si>
  <si>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</si>
  <si>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</si>
  <si>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</si>
  <si>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</si>
  <si>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</si>
  <si>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</si>
  <si>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</si>
  <si>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</si>
  <si>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</si>
  <si>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</si>
  <si>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</si>
  <si>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</si>
  <si>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</si>
  <si>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</si>
  <si>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</si>
  <si>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</si>
  <si>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</si>
  <si>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</si>
  <si>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</si>
  <si>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</si>
  <si>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</si>
  <si>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</si>
  <si>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</si>
  <si>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</si>
  <si>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</si>
  <si>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</si>
  <si>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</si>
  <si>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</si>
  <si>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</si>
  <si>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</si>
  <si>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</si>
  <si>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</si>
  <si>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</si>
  <si>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</si>
  <si>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</si>
  <si>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</si>
  <si>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</si>
  <si>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</si>
  <si>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</si>
  <si>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</si>
  <si>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</si>
  <si>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</si>
  <si>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</si>
  <si>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</si>
  <si>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</si>
  <si>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</si>
  <si>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</si>
  <si>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</si>
  <si>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</si>
  <si>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</si>
  <si>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</si>
  <si>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</si>
  <si>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</si>
  <si>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</si>
  <si>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</si>
  <si>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</si>
  <si>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</si>
  <si>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</si>
  <si>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</si>
  <si>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</si>
  <si>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</si>
  <si>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</si>
  <si>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</si>
  <si>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</si>
  <si>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</si>
  <si>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</si>
  <si>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</si>
  <si>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</si>
  <si>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</si>
  <si>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</si>
  <si>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</si>
  <si>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</si>
  <si>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</si>
  <si>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</si>
  <si>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</si>
  <si>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</si>
  <si>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</si>
  <si>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</si>
  <si>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</si>
  <si>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</si>
  <si>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</si>
  <si>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</si>
  <si>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</si>
  <si>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</si>
  <si>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</si>
  <si>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</si>
  <si>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</si>
  <si>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</si>
  <si>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</si>
  <si>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</si>
  <si>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</si>
  <si>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</si>
  <si>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</si>
  <si>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</si>
  <si>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</si>
  <si>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</si>
  <si>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</si>
  <si>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</si>
  <si>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</si>
  <si>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</si>
  <si>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</si>
  <si>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</si>
  <si>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</si>
  <si>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</si>
  <si>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</si>
  <si>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</si>
  <si>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</si>
  <si>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</si>
  <si>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</si>
  <si>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</si>
  <si>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</si>
  <si>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</si>
  <si>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</si>
  <si>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</si>
  <si>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</si>
  <si>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</si>
  <si>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</si>
  <si>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</si>
  <si>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</si>
  <si>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</si>
  <si>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</si>
  <si>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</si>
  <si>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</si>
  <si>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</si>
  <si>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</si>
  <si>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</si>
  <si>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</si>
  <si>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</si>
  <si>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</si>
  <si>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</si>
  <si>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</si>
  <si>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</si>
  <si>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</si>
  <si>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</si>
  <si>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</si>
  <si>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</si>
  <si>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</si>
  <si>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</si>
  <si>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</si>
  <si>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</si>
  <si>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</si>
  <si>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</si>
  <si>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</si>
  <si>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</si>
  <si>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</si>
  <si>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</si>
  <si>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</si>
  <si>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</si>
  <si>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</si>
  <si>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</si>
  <si>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</si>
  <si>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</si>
  <si>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</si>
  <si>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</si>
  <si>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</si>
  <si>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</si>
  <si>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</si>
  <si>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</si>
  <si>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</si>
  <si>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</si>
  <si>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</si>
  <si>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</si>
  <si>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</si>
  <si>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</si>
  <si>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</si>
  <si>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</si>
  <si>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</si>
  <si>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</si>
  <si>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</si>
  <si>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</si>
  <si>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</si>
  <si>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</si>
  <si>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</si>
  <si>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</si>
  <si>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</si>
  <si>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</si>
  <si>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</si>
  <si>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</si>
  <si>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</si>
  <si>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</si>
  <si>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</si>
  <si>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</si>
  <si>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</si>
  <si>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</si>
  <si>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</si>
  <si>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</si>
  <si>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</si>
  <si>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</si>
  <si>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</si>
  <si>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</si>
  <si>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</si>
  <si>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</si>
  <si>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</si>
  <si>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</si>
  <si>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</si>
  <si>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</si>
  <si>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</si>
  <si>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</si>
  <si>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</si>
  <si>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</si>
  <si>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</si>
  <si>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</si>
  <si>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</si>
  <si>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</si>
  <si>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</si>
  <si>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</si>
  <si>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</si>
  <si>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</si>
  <si>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</si>
  <si>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</si>
  <si>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</si>
  <si>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</si>
  <si>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</si>
  <si>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</si>
  <si>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</si>
  <si>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</si>
  <si>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</si>
  <si>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</si>
  <si>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</si>
  <si>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</si>
  <si>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</si>
  <si>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</si>
  <si>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</si>
  <si>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</si>
  <si>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</si>
  <si>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</si>
  <si>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</si>
  <si>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</si>
  <si>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</si>
  <si>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</si>
  <si>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</si>
  <si>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</si>
  <si>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</si>
  <si>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</si>
  <si>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</si>
  <si>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</si>
  <si>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</si>
  <si>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</si>
  <si>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</si>
  <si>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</si>
  <si>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</si>
  <si>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</si>
  <si>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</si>
  <si>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</si>
  <si>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</si>
  <si>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</si>
  <si>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</si>
  <si>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</si>
  <si>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</si>
  <si>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</si>
  <si>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</si>
  <si>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</si>
  <si>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</si>
  <si>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</si>
  <si>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</si>
  <si>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</si>
  <si>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</si>
  <si>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</si>
  <si>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</si>
  <si>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</si>
  <si>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</si>
  <si>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</si>
  <si>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</si>
  <si>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</si>
  <si>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</si>
  <si>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</si>
  <si>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</si>
  <si>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</si>
  <si>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</si>
  <si>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</si>
  <si>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</si>
  <si>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</si>
  <si>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</si>
  <si>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</si>
  <si>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</si>
  <si>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</si>
  <si>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</si>
  <si>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</si>
  <si>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</si>
  <si>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</si>
  <si>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</si>
  <si>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</si>
  <si>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</si>
  <si>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</si>
  <si>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</si>
  <si>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</si>
  <si>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</si>
  <si>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</si>
  <si>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</si>
  <si>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</si>
  <si>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</si>
  <si>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</si>
  <si>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</si>
  <si>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</si>
  <si>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</si>
  <si>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</si>
  <si>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</si>
  <si>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</si>
  <si>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</si>
  <si>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</si>
  <si>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</si>
  <si>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</si>
  <si>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</si>
  <si>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</si>
  <si>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</si>
  <si>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</si>
  <si>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</si>
  <si>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</si>
  <si>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</si>
  <si>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</si>
  <si>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</si>
  <si>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</si>
  <si>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</si>
  <si>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</si>
  <si>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</si>
  <si>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</si>
  <si>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</si>
  <si>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</si>
  <si>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</si>
  <si>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</si>
  <si>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</si>
  <si>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</si>
  <si>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</si>
  <si>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</si>
  <si>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</si>
  <si>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</si>
  <si>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</si>
  <si>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</si>
  <si>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</si>
  <si>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</si>
  <si>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</si>
  <si>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</si>
  <si>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</si>
  <si>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</si>
  <si>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</si>
  <si>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</si>
  <si>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</si>
  <si>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</si>
  <si>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</si>
  <si>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</si>
  <si>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</si>
  <si>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</si>
  <si>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</si>
  <si>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</si>
  <si>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</si>
  <si>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</si>
  <si>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</si>
  <si>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</si>
  <si>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</si>
  <si>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</si>
  <si>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</si>
  <si>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</si>
  <si>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</si>
  <si>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</si>
  <si>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</si>
  <si>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</si>
  <si>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</si>
  <si>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</si>
  <si>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</si>
  <si>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</si>
  <si>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</si>
  <si>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</si>
  <si>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</si>
  <si>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</si>
  <si>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</si>
  <si>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</si>
  <si>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</si>
  <si>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</si>
  <si>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</si>
  <si>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</si>
  <si>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</si>
  <si>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</si>
  <si>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</si>
  <si>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</si>
  <si>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</si>
  <si>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</si>
  <si>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</si>
  <si>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</si>
  <si>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</si>
  <si>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</si>
  <si>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</si>
  <si>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</si>
  <si>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</si>
  <si>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</si>
  <si>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</si>
  <si>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</si>
  <si>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</si>
  <si>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</si>
  <si>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</si>
  <si>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</si>
  <si>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</si>
  <si>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</si>
  <si>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</si>
  <si>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</si>
  <si>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</si>
  <si>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</si>
  <si>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</si>
  <si>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</si>
  <si>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</si>
  <si>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</si>
  <si>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</si>
  <si>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</si>
  <si>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</si>
  <si>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</si>
  <si>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</si>
  <si>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</si>
  <si>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</si>
  <si>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</si>
  <si>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</si>
  <si>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</si>
  <si>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</si>
  <si>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</si>
  <si>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</si>
  <si>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</si>
  <si>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</si>
  <si>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</si>
  <si>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</si>
  <si>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</si>
  <si>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</si>
  <si>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</si>
  <si>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</si>
  <si>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</si>
  <si>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</si>
  <si>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</si>
  <si>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</si>
  <si>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</si>
  <si>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</si>
  <si>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</si>
  <si>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</si>
  <si>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</si>
  <si>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</si>
  <si>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</si>
  <si>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</si>
  <si>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</si>
  <si>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</si>
  <si>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</si>
  <si>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</si>
  <si>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</si>
  <si>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</si>
  <si>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</si>
  <si>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</si>
  <si>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</si>
  <si>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</si>
  <si>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</si>
  <si>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</si>
  <si>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</si>
  <si>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</si>
  <si>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</si>
  <si>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</si>
  <si>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</si>
  <si>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</si>
  <si>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</si>
  <si>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</si>
  <si>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</si>
  <si>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</si>
  <si>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</si>
  <si>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</si>
  <si>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</si>
  <si>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</si>
  <si>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</si>
  <si>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</si>
  <si>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</si>
  <si>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</si>
  <si>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</si>
  <si>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</si>
  <si>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</si>
  <si>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</si>
  <si>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</si>
  <si>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</si>
  <si>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</si>
  <si>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</si>
  <si>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</si>
  <si>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</si>
  <si>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</si>
  <si>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</si>
  <si>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</si>
  <si>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</si>
  <si>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</si>
  <si>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</si>
  <si>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</si>
  <si>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</si>
  <si>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</si>
  <si>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</si>
  <si>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</si>
  <si>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</si>
  <si>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</si>
  <si>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</si>
  <si>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</si>
  <si>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</si>
  <si>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</si>
  <si>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</si>
  <si>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</si>
  <si>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</si>
  <si>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</si>
  <si>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</si>
  <si>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</si>
  <si>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</si>
  <si>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</si>
  <si>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</si>
  <si>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</si>
  <si>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</si>
  <si>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</si>
  <si>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</si>
  <si>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</si>
  <si>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</si>
  <si>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</si>
  <si>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</si>
  <si>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</si>
  <si>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</si>
  <si>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</si>
  <si>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</si>
  <si>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</si>
  <si>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</si>
  <si>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</si>
  <si>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</si>
  <si>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</si>
  <si>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</si>
  <si>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</si>
  <si>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</si>
  <si>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</si>
  <si>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</si>
  <si>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</si>
  <si>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</si>
  <si>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</si>
  <si>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</si>
  <si>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</si>
  <si>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</si>
  <si>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</si>
  <si>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</si>
  <si>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</si>
  <si>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</si>
  <si>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</si>
  <si>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</si>
  <si>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</si>
  <si>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</si>
  <si>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</si>
  <si>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</si>
  <si>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</si>
  <si>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</si>
  <si>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</si>
  <si>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</si>
  <si>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</si>
  <si>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</si>
  <si>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</si>
  <si>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</si>
  <si>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</si>
  <si>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</si>
  <si>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</si>
  <si>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</si>
  <si>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</si>
  <si>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</si>
  <si>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</si>
  <si>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</si>
  <si>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</si>
  <si>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</si>
  <si>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</si>
  <si>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</si>
  <si>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</si>
  <si>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</si>
  <si>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</si>
  <si>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</si>
  <si>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</si>
  <si>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</si>
  <si>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</si>
  <si>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</si>
  <si>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</si>
  <si>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</si>
  <si>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</si>
  <si>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</si>
  <si>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</si>
  <si>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</si>
  <si>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</si>
  <si>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</si>
  <si>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</si>
  <si>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</si>
  <si>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</si>
  <si>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</si>
  <si>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</si>
  <si>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</si>
  <si>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</si>
  <si>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</si>
  <si>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</si>
  <si>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</si>
  <si>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</si>
  <si>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</si>
  <si>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</si>
  <si>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</si>
  <si>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</si>
  <si>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</si>
  <si>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</si>
  <si>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</si>
  <si>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</si>
  <si>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</si>
  <si>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</si>
  <si>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</si>
  <si>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</si>
  <si>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</si>
  <si>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</si>
  <si>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</si>
  <si>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</si>
  <si>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</si>
  <si>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</si>
  <si>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</si>
  <si>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</si>
  <si>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</si>
  <si>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</si>
  <si>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</si>
  <si>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</si>
  <si>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</si>
  <si>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</si>
  <si>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</si>
  <si>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</si>
  <si>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</si>
  <si>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</si>
  <si>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</si>
  <si>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</si>
  <si>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</si>
  <si>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</si>
  <si>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</si>
  <si>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</si>
  <si>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</si>
  <si>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</si>
  <si>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</si>
  <si>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</si>
  <si>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</si>
  <si>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</si>
  <si>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</si>
  <si>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</si>
  <si>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</si>
  <si>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</si>
  <si>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</si>
  <si>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</si>
  <si>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</si>
  <si>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</si>
  <si>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</si>
  <si>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</si>
  <si>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</si>
  <si>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</si>
  <si>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</si>
  <si>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</si>
  <si>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</si>
  <si>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</si>
  <si>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</si>
  <si>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</si>
  <si>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</si>
  <si>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</si>
  <si>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</si>
  <si>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</si>
  <si>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</si>
  <si>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</si>
  <si>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</si>
  <si>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</si>
  <si>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</si>
  <si>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</si>
  <si>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</si>
  <si>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</si>
  <si>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</si>
  <si>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</si>
  <si>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</si>
  <si>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</si>
  <si>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</si>
  <si>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</si>
  <si>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</si>
  <si>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</si>
  <si>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</si>
  <si>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</si>
  <si>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</si>
  <si>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</si>
  <si>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</si>
  <si>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</si>
  <si>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</si>
  <si>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</si>
  <si>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</si>
  <si>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</si>
  <si>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</si>
  <si>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</si>
  <si>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</si>
  <si>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</si>
  <si>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</si>
  <si>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</si>
  <si>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</si>
  <si>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</si>
  <si>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</si>
  <si>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</si>
  <si>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</si>
  <si>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</si>
  <si>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</si>
  <si>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</si>
  <si>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</si>
  <si>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</si>
  <si>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</si>
  <si>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</si>
  <si>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</si>
  <si>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</si>
  <si>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</si>
  <si>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</si>
  <si>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</si>
  <si>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</si>
  <si>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</si>
  <si>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</si>
  <si>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</si>
  <si>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</si>
  <si>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</si>
  <si>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</si>
  <si>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</si>
  <si>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</si>
  <si>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</si>
  <si>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</si>
  <si>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</si>
  <si>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</si>
  <si>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</si>
  <si>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</si>
  <si>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</si>
  <si>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</si>
  <si>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</si>
  <si>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</si>
  <si>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</si>
  <si>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</si>
  <si>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</si>
  <si>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</si>
  <si>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</si>
  <si>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</si>
  <si>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</si>
  <si>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</si>
  <si>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</si>
  <si>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</si>
  <si>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</si>
  <si>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</si>
  <si>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</si>
  <si>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</si>
  <si>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</si>
  <si>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</si>
  <si>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</si>
  <si>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</si>
  <si>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</si>
  <si>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</si>
  <si>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</si>
  <si>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</si>
  <si>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</si>
  <si>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</si>
  <si>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</si>
  <si>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</si>
  <si>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</si>
  <si>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</si>
  <si>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</si>
  <si>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</si>
  <si>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</si>
  <si>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</si>
  <si>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</si>
  <si>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</si>
  <si>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</si>
  <si>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</si>
  <si>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</si>
  <si>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</si>
  <si>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</si>
  <si>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</si>
  <si>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</si>
  <si>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</si>
  <si>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</si>
  <si>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</si>
  <si>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</si>
  <si>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</si>
  <si>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</si>
  <si>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</si>
  <si>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</si>
  <si>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</si>
  <si>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</si>
  <si>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</si>
  <si>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</si>
  <si>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</si>
  <si>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</si>
  <si>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</si>
  <si>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</si>
  <si>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</si>
  <si>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</si>
  <si>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</si>
  <si>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</si>
  <si>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</si>
  <si>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</si>
  <si>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</si>
  <si>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</si>
  <si>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</si>
  <si>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</si>
  <si>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</si>
  <si>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</si>
  <si>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</si>
  <si>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</si>
  <si>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</si>
  <si>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</si>
  <si>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</si>
  <si>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</si>
  <si>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</si>
  <si>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</si>
  <si>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</si>
  <si>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</si>
  <si>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</si>
  <si>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</si>
  <si>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</si>
  <si>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</si>
  <si>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</si>
  <si>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</si>
  <si>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</si>
  <si>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</si>
  <si>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</si>
  <si>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</si>
  <si>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</si>
  <si>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</si>
  <si>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</si>
  <si>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</si>
  <si>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</si>
  <si>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</si>
  <si>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</si>
  <si>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</si>
  <si>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</si>
  <si>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</si>
  <si>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</si>
  <si>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</si>
  <si>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</si>
  <si>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</si>
  <si>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</si>
  <si>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</si>
  <si>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</si>
  <si>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</si>
  <si>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</si>
  <si>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</si>
  <si>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</si>
  <si>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</si>
  <si>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</si>
  <si>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</si>
  <si>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</si>
  <si>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</si>
  <si>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</si>
  <si>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</si>
  <si>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</si>
  <si>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</si>
  <si>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</si>
  <si>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</si>
  <si>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</si>
  <si>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</si>
  <si>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</si>
  <si>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</si>
  <si>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</si>
  <si>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</si>
  <si>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</si>
  <si>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</si>
  <si>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</si>
  <si>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</si>
  <si>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</si>
  <si>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</si>
  <si>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</si>
  <si>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</si>
  <si>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</si>
  <si>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</si>
  <si>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</si>
  <si>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</si>
  <si>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</si>
  <si>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</si>
  <si>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</si>
  <si>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</si>
  <si>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</si>
  <si>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</si>
  <si>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</si>
  <si>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</si>
  <si>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</si>
  <si>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</si>
  <si>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</si>
  <si>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</si>
  <si>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</si>
  <si>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</si>
  <si>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</si>
  <si>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</si>
  <si>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</si>
  <si>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</si>
  <si>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</si>
  <si>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</si>
  <si>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</si>
  <si>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</si>
  <si>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</si>
  <si>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</si>
  <si>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</si>
  <si>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</si>
  <si>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</si>
  <si>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</si>
  <si>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</si>
  <si>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</si>
  <si>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</si>
  <si>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</si>
  <si>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</si>
  <si>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</si>
  <si>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</si>
  <si>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</si>
  <si>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</si>
  <si>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</si>
  <si>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</si>
  <si>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</si>
  <si>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</si>
  <si>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</si>
  <si>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</si>
  <si>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</si>
  <si>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</si>
  <si>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</si>
  <si>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</si>
  <si>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</si>
  <si>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</si>
  <si>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</si>
  <si>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</si>
  <si>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</si>
  <si>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</si>
  <si>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</si>
  <si>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</si>
  <si>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</si>
  <si>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</si>
  <si>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</si>
  <si>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</si>
  <si>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</si>
  <si>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</si>
  <si>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</si>
  <si>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</si>
  <si>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</si>
  <si>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</si>
  <si>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</si>
  <si>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</si>
  <si>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</si>
  <si>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</si>
  <si>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</si>
  <si>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</si>
  <si>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</si>
  <si>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</si>
  <si>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</si>
  <si>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</si>
  <si>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</si>
  <si>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</si>
  <si>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</si>
  <si>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</si>
  <si>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</si>
  <si>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</si>
  <si>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</si>
  <si>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</si>
  <si>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</si>
  <si>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</si>
  <si>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</si>
  <si>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</si>
  <si>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</si>
  <si>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</si>
  <si>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</si>
  <si>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</si>
  <si>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</si>
  <si>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</si>
  <si>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</si>
  <si>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</si>
  <si>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</si>
  <si>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</si>
  <si>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</si>
  <si>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</si>
  <si>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</si>
  <si>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</si>
  <si>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</si>
  <si>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</si>
  <si>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</si>
  <si>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</si>
  <si>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</si>
  <si>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</si>
  <si>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</si>
  <si>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</si>
  <si>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</si>
  <si>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</si>
  <si>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</si>
  <si>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</si>
  <si>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</si>
  <si>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</si>
  <si>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</si>
  <si>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</si>
  <si>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</si>
  <si>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</si>
  <si>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</si>
  <si>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</si>
  <si>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</si>
  <si>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</si>
  <si>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</si>
  <si>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</si>
  <si>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</si>
  <si>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</si>
  <si>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</si>
  <si>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</si>
  <si>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</si>
  <si>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</si>
  <si>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</si>
  <si>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</si>
  <si>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</si>
  <si>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</si>
  <si>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</si>
  <si>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</si>
  <si>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</si>
  <si>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</si>
  <si>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</si>
  <si>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</si>
  <si>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</si>
  <si>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</si>
  <si>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</si>
  <si>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</si>
  <si>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</si>
  <si>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</si>
  <si>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</si>
  <si>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</si>
  <si>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</si>
  <si>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</si>
  <si>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</si>
  <si>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</si>
  <si>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</si>
  <si>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</si>
  <si>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</si>
  <si>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</si>
  <si>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</si>
  <si>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</si>
  <si>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</si>
  <si>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</si>
  <si>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</si>
  <si>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</si>
  <si>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</si>
  <si>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</si>
  <si>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</si>
  <si>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</si>
  <si>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</si>
  <si>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</si>
  <si>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</si>
  <si>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</si>
  <si>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</si>
  <si>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</si>
  <si>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</si>
  <si>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</si>
  <si>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</si>
  <si>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</si>
  <si>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</si>
  <si>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</si>
  <si>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</si>
  <si>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</si>
  <si>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</si>
  <si>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</si>
  <si>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</si>
  <si>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</si>
  <si>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</si>
  <si>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</si>
  <si>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</si>
  <si>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</si>
  <si>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</si>
  <si>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</si>
  <si>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</si>
  <si>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</si>
  <si>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</si>
  <si>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</si>
  <si>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</si>
  <si>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</si>
  <si>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</si>
  <si>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</si>
  <si>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</si>
  <si>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</si>
  <si>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</si>
  <si>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</si>
  <si>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</si>
  <si>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</si>
  <si>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</si>
  <si>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</si>
  <si>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</si>
  <si>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</si>
  <si>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</si>
  <si>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</si>
  <si>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</si>
  <si>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</si>
  <si>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</si>
  <si>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</si>
  <si>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</si>
  <si>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</si>
  <si>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</si>
  <si>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</si>
  <si>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</si>
  <si>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</si>
  <si>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</si>
  <si>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</si>
  <si>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</si>
  <si>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</si>
  <si>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</si>
  <si>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</si>
  <si>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</si>
  <si>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</si>
  <si>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</si>
  <si>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</si>
  <si>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</si>
  <si>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</si>
  <si>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</si>
  <si>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</si>
  <si>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</si>
  <si>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</si>
  <si>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</si>
  <si>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</si>
  <si>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</si>
  <si>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</si>
  <si>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</si>
  <si>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</si>
  <si>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</si>
  <si>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</si>
  <si>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</si>
  <si>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</si>
  <si>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</si>
  <si>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</si>
  <si>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</si>
  <si>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</si>
  <si>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</si>
  <si>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</si>
  <si>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</si>
  <si>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</si>
  <si>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</si>
  <si>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</si>
  <si>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</si>
  <si>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</si>
  <si>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</si>
  <si>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</si>
  <si>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</si>
  <si>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</si>
  <si>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</si>
  <si>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</si>
  <si>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</si>
  <si>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</si>
  <si>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</si>
  <si>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</si>
  <si>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</si>
  <si>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</si>
  <si>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</si>
  <si>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</si>
  <si>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</si>
  <si>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</si>
  <si>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</si>
  <si>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</si>
  <si>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</si>
  <si>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</si>
  <si>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</si>
  <si>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</si>
  <si>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</si>
  <si>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</si>
  <si>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</si>
  <si>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</si>
  <si>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</si>
  <si>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</si>
  <si>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</si>
  <si>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</si>
  <si>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</si>
  <si>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</si>
  <si>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</si>
  <si>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</si>
  <si>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</si>
  <si>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</si>
  <si>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</si>
  <si>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</si>
  <si>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</si>
  <si>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</si>
  <si>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</si>
  <si>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</si>
  <si>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</si>
  <si>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</si>
  <si>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</si>
  <si>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</si>
  <si>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</si>
  <si>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</si>
  <si>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</si>
  <si>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</si>
  <si>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</si>
  <si>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</si>
  <si>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</si>
  <si>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</si>
  <si>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</si>
  <si>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</si>
  <si>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</si>
  <si>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</si>
  <si>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</si>
  <si>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</si>
  <si>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</si>
  <si>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</si>
  <si>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</si>
  <si>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</si>
  <si>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</si>
  <si>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</si>
  <si>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</si>
  <si>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</si>
  <si>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</si>
  <si>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</si>
  <si>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</si>
  <si>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</si>
  <si>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</si>
  <si>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</si>
  <si>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</si>
  <si>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</si>
  <si>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</si>
  <si>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</si>
  <si>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</si>
  <si>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</si>
  <si>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</si>
  <si>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</si>
  <si>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</si>
  <si>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</si>
  <si>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</si>
  <si>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</si>
  <si>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</si>
  <si>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</si>
  <si>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</si>
  <si>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</si>
  <si>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</si>
  <si>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</si>
  <si>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</si>
  <si>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</si>
  <si>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</si>
  <si>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</si>
  <si>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</si>
  <si>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</si>
  <si>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</si>
  <si>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</si>
  <si>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</si>
  <si>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</si>
  <si>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</si>
  <si>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</si>
  <si>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</si>
  <si>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</si>
  <si>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</si>
  <si>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</si>
  <si>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</si>
  <si>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</si>
  <si>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</si>
  <si>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</si>
  <si>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</si>
  <si>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</si>
  <si>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</si>
  <si>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</si>
  <si>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</si>
  <si>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</si>
  <si>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</si>
  <si>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</si>
  <si>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</si>
  <si>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</si>
  <si>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</si>
  <si>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</si>
  <si>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</si>
  <si>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</si>
  <si>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</si>
  <si>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</si>
  <si>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</si>
  <si>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</si>
  <si>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</si>
  <si>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</si>
  <si>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</si>
  <si>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</si>
  <si>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</si>
  <si>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</si>
  <si>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</si>
  <si>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</si>
  <si>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</si>
  <si>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</si>
  <si>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</si>
  <si>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</si>
  <si>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</si>
  <si>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</si>
  <si>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</si>
  <si>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</si>
  <si>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</si>
  <si>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</si>
  <si>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</si>
  <si>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</si>
  <si>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</si>
  <si>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</si>
  <si>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</si>
  <si>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</si>
  <si>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</si>
  <si>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</si>
  <si>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</si>
  <si>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</si>
  <si>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</si>
  <si>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</si>
  <si>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</si>
  <si>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</si>
  <si>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</si>
  <si>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</si>
  <si>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</si>
  <si>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</si>
  <si>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</si>
  <si>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</si>
  <si>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</si>
  <si>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</si>
  <si>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</si>
  <si>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</si>
  <si>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</si>
  <si>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</si>
  <si>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</si>
  <si>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</si>
  <si>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</si>
  <si>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</si>
  <si>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</si>
  <si>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</si>
  <si>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</si>
  <si>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</si>
  <si>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</si>
  <si>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</si>
  <si>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</si>
  <si>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</si>
  <si>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</si>
  <si>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</si>
  <si>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</si>
  <si>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</si>
  <si>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</si>
  <si>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</si>
  <si>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</si>
  <si>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</si>
  <si>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</si>
  <si>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</si>
  <si>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</si>
  <si>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</si>
  <si>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</si>
  <si>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</si>
  <si>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</si>
  <si>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</si>
  <si>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</si>
  <si>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</si>
  <si>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</si>
  <si>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</si>
  <si>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</si>
  <si>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</si>
  <si>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</si>
  <si>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</si>
  <si>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</si>
  <si>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</si>
  <si>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</si>
  <si>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</si>
  <si>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</si>
  <si>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</si>
  <si>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</si>
  <si>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</si>
  <si>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</si>
  <si>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</si>
  <si>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</si>
  <si>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</si>
  <si>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</si>
  <si>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</si>
  <si>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</si>
  <si>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</si>
  <si>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</si>
  <si>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</si>
  <si>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</si>
  <si>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</si>
  <si>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</si>
  <si>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</si>
  <si>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</si>
  <si>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</si>
  <si>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</si>
  <si>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</si>
  <si>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</si>
  <si>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</si>
  <si>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</si>
  <si>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</si>
  <si>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</si>
  <si>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</si>
  <si>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</si>
  <si>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</si>
  <si>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</si>
  <si>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</si>
  <si>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</si>
  <si>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</si>
  <si>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</si>
  <si>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</si>
  <si>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</si>
  <si>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</si>
  <si>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</si>
  <si>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</si>
  <si>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</si>
  <si>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</si>
  <si>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</si>
  <si>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</si>
  <si>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</si>
  <si>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</si>
  <si>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</si>
  <si>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</si>
  <si>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</si>
  <si>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</si>
  <si>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</si>
  <si>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</si>
  <si>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</si>
  <si>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</si>
  <si>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</si>
  <si>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</si>
  <si>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</si>
  <si>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</si>
  <si>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</si>
  <si>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</si>
  <si>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</si>
  <si>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</si>
  <si>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</si>
  <si>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</si>
  <si>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</si>
  <si>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</si>
  <si>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</si>
  <si>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</si>
  <si>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</si>
  <si>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</si>
  <si>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</si>
  <si>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</si>
  <si>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</si>
  <si>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</si>
  <si>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</si>
  <si>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</si>
  <si>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</si>
  <si>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</si>
  <si>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</si>
  <si>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</si>
  <si>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</si>
  <si>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</si>
  <si>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</si>
  <si>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</si>
  <si>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</si>
  <si>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</si>
  <si>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</si>
  <si>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</si>
  <si>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</si>
  <si>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</si>
  <si>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</si>
  <si>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</si>
  <si>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</si>
  <si>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</si>
  <si>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</si>
  <si>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</si>
  <si>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</si>
  <si>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</si>
  <si>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</si>
  <si>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</si>
  <si>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</si>
  <si>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</si>
  <si>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</si>
  <si>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</si>
  <si>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</si>
  <si>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</si>
  <si>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</si>
  <si>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</si>
  <si>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</si>
  <si>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</si>
  <si>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</si>
  <si>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</si>
  <si>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</si>
  <si>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</si>
  <si>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</si>
  <si>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</si>
  <si>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</si>
  <si>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</si>
  <si>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</si>
  <si>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</si>
  <si>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</si>
  <si>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</si>
  <si>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</si>
  <si>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</si>
  <si>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</si>
  <si>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</si>
  <si>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</si>
  <si>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</si>
  <si>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</si>
  <si>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</si>
  <si>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</si>
  <si>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</si>
  <si>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</si>
  <si>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</si>
  <si>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</si>
  <si>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</si>
  <si>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</si>
  <si>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</si>
  <si>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</si>
  <si>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</si>
  <si>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</si>
  <si>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</si>
  <si>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</si>
  <si>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</si>
  <si>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</si>
  <si>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</si>
  <si>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</si>
  <si>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</si>
  <si>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</si>
  <si>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</si>
  <si>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</si>
  <si>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</si>
  <si>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</si>
  <si>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</si>
  <si>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</si>
  <si>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</si>
  <si>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</si>
  <si>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</si>
  <si>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</si>
  <si>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</si>
  <si>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</si>
  <si>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</si>
  <si>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</si>
  <si>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</si>
  <si>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</si>
  <si>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</si>
  <si>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</si>
  <si>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</si>
  <si>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</si>
  <si>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</si>
  <si>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</si>
  <si>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</si>
  <si>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</si>
  <si>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</si>
  <si>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</si>
  <si>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</si>
  <si>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</si>
  <si>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</si>
  <si>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</si>
  <si>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</si>
  <si>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</si>
  <si>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</si>
  <si>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</si>
  <si>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</si>
  <si>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</si>
  <si>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</si>
  <si>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</si>
  <si>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</si>
  <si>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</si>
  <si>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</si>
  <si>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</si>
  <si>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</si>
  <si>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</si>
  <si>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</si>
  <si>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</si>
  <si>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</si>
  <si>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</si>
  <si>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</si>
  <si>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</si>
  <si>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</si>
  <si>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</si>
  <si>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</si>
  <si>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</si>
  <si>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</si>
  <si>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</si>
  <si>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</si>
  <si>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</si>
  <si>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</si>
  <si>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</si>
  <si>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</si>
  <si>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</si>
  <si>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</si>
  <si>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</si>
  <si>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</si>
  <si>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</si>
  <si>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</si>
  <si>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</si>
  <si>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</si>
  <si>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</si>
  <si>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</si>
  <si>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</si>
  <si>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</si>
  <si>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</si>
  <si>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</si>
  <si>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</si>
  <si>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</si>
  <si>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</si>
  <si>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</si>
  <si>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</si>
  <si>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</si>
  <si>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</si>
  <si>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</si>
  <si>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</si>
  <si>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</si>
  <si>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</si>
  <si>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</si>
  <si>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</si>
  <si>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</si>
  <si>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</si>
  <si>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</si>
  <si>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</si>
  <si>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</si>
  <si>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</si>
  <si>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</si>
  <si>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</si>
  <si>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</si>
  <si>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</si>
  <si>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</si>
  <si>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</si>
  <si>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</si>
  <si>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</si>
  <si>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</si>
  <si>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</si>
  <si>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</si>
  <si>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</si>
  <si>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</si>
  <si>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</si>
  <si>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</si>
  <si>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</si>
  <si>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</si>
  <si>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</si>
  <si>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</si>
  <si>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</si>
  <si>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</si>
  <si>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</si>
  <si>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</si>
  <si>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</si>
  <si>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</si>
  <si>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</si>
  <si>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</si>
  <si>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</si>
  <si>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</si>
  <si>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</si>
  <si>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</si>
  <si>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</si>
  <si>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</si>
  <si>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</si>
  <si>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</si>
  <si>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</si>
  <si>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</si>
  <si>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</si>
  <si>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</si>
  <si>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</si>
  <si>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</si>
  <si>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</si>
  <si>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</si>
  <si>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</si>
  <si>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</si>
  <si>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</si>
  <si>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</si>
  <si>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</si>
  <si>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</si>
  <si>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</si>
  <si>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</si>
  <si>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</si>
  <si>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</si>
  <si>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</si>
  <si>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</si>
  <si>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</si>
  <si>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</si>
  <si>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</si>
  <si>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</si>
  <si>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</si>
  <si>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</si>
  <si>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</si>
  <si>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</si>
  <si>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</si>
  <si>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</si>
  <si>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</si>
  <si>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</si>
  <si>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</si>
  <si>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</si>
  <si>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</si>
  <si>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</si>
  <si>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</si>
  <si>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</si>
  <si>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</si>
  <si>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</si>
  <si>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</si>
  <si>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</si>
  <si>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</si>
  <si>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</si>
  <si>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</si>
  <si>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</si>
  <si>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</si>
  <si>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</si>
  <si>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</si>
  <si>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</si>
  <si>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</si>
  <si>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</si>
  <si>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</si>
  <si>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</si>
  <si>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</si>
  <si>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</si>
  <si>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</si>
  <si>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</si>
  <si>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</si>
  <si>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</si>
  <si>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</si>
  <si>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</si>
  <si>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</si>
  <si>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</si>
  <si>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</si>
  <si>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</si>
  <si>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</si>
  <si>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</si>
  <si>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</si>
  <si>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</si>
  <si>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</si>
  <si>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</si>
  <si>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</si>
  <si>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</si>
  <si>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</si>
  <si>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</si>
  <si>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</si>
  <si>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</si>
  <si>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</si>
  <si>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</si>
  <si>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</si>
  <si>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</si>
  <si>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</si>
  <si>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</si>
  <si>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</si>
  <si>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</si>
  <si>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</si>
  <si>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</si>
  <si>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</si>
  <si>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</si>
  <si>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</si>
  <si>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</si>
  <si>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</si>
  <si>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</si>
  <si>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</si>
  <si>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</si>
  <si>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</si>
  <si>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</si>
  <si>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</si>
  <si>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</si>
  <si>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</si>
  <si>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</si>
  <si>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</si>
  <si>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</si>
  <si>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</si>
  <si>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</si>
  <si>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</si>
  <si>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</si>
  <si>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</si>
  <si>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</si>
  <si>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</si>
  <si>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</si>
  <si>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</si>
  <si>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</si>
  <si>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</si>
  <si>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</si>
  <si>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</si>
  <si>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</si>
  <si>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</si>
  <si>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</si>
  <si>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</si>
  <si>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</si>
  <si>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</si>
  <si>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</si>
  <si>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</si>
  <si>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</si>
  <si>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</si>
  <si>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</si>
  <si>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</si>
  <si>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</si>
  <si>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</si>
  <si>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</si>
  <si>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</si>
  <si>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</si>
  <si>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</si>
  <si>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</si>
  <si>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</si>
  <si>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</si>
  <si>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</si>
  <si>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</si>
  <si>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</si>
  <si>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</si>
  <si>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</si>
  <si>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</si>
  <si>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</si>
  <si>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</si>
  <si>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</si>
  <si>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</si>
  <si>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</si>
  <si>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</si>
  <si>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</si>
  <si>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</si>
  <si>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</si>
  <si>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</si>
  <si>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</si>
  <si>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</si>
  <si>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</si>
  <si>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</si>
  <si>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</si>
  <si>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</si>
  <si>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</si>
  <si>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</si>
  <si>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</si>
  <si>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</si>
  <si>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</si>
  <si>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</si>
  <si>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</si>
  <si>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</si>
  <si>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</si>
  <si>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</si>
  <si>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</si>
  <si>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</si>
  <si>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</si>
  <si>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</si>
  <si>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</si>
  <si>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</si>
  <si>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</si>
  <si>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</si>
  <si>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</si>
  <si>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</si>
  <si>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</si>
  <si>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</si>
  <si>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</si>
  <si>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</si>
  <si>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</si>
  <si>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</si>
  <si>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</si>
  <si>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</si>
  <si>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</si>
  <si>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</si>
  <si>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</si>
  <si>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</si>
  <si>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</si>
  <si>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</si>
  <si>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</si>
  <si>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</si>
  <si>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</si>
  <si>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</si>
  <si>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</si>
  <si>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</si>
  <si>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</si>
  <si>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</si>
  <si>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</si>
  <si>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</si>
  <si>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</si>
  <si>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</si>
  <si>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</si>
  <si>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</si>
  <si>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</si>
  <si>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</si>
  <si>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</si>
  <si>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</si>
  <si>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</si>
  <si>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</si>
  <si>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</si>
  <si>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</si>
  <si>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</si>
  <si>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</si>
  <si>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</si>
  <si>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</si>
  <si>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</si>
  <si>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</si>
  <si>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</si>
  <si>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</si>
  <si>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</si>
  <si>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</si>
  <si>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</si>
  <si>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</si>
  <si>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</si>
  <si>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</si>
  <si>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</si>
  <si>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</si>
  <si>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</si>
  <si>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</si>
  <si>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</si>
  <si>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</si>
  <si>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</si>
  <si>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</si>
  <si>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</si>
  <si>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</si>
  <si>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</si>
  <si>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</si>
  <si>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</si>
  <si>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</si>
  <si>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</si>
  <si>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</si>
  <si>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</si>
  <si>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</si>
  <si>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</si>
  <si>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</si>
  <si>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</si>
  <si>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</si>
  <si>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</si>
  <si>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</si>
  <si>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</si>
  <si>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</si>
  <si>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</si>
  <si>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</si>
  <si>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</si>
  <si>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</si>
  <si>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</si>
  <si>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</si>
  <si>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</si>
  <si>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</si>
  <si>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</si>
  <si>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</si>
  <si>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</si>
  <si>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</si>
  <si>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</si>
  <si>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</si>
  <si>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</si>
  <si>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</si>
  <si>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</si>
  <si>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</si>
  <si>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</si>
  <si>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</si>
  <si>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</si>
  <si>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</si>
  <si>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</si>
  <si>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</si>
  <si>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</si>
  <si>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</si>
  <si>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</si>
  <si>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</si>
  <si>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</si>
  <si>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</si>
  <si>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</si>
  <si>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</si>
  <si>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</si>
  <si>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</si>
  <si>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</si>
  <si>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</si>
  <si>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</si>
  <si>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</si>
  <si>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</si>
  <si>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</si>
  <si>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</si>
  <si>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</si>
  <si>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</si>
  <si>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</si>
  <si>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</si>
  <si>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</si>
  <si>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</si>
  <si>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</si>
  <si>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</si>
  <si>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</si>
  <si>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</si>
  <si>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</si>
  <si>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</si>
  <si>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</si>
  <si>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</si>
  <si>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</si>
  <si>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</si>
  <si>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</si>
  <si>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</si>
  <si>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</si>
  <si>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</si>
  <si>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</si>
  <si>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</si>
  <si>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</si>
  <si>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</si>
  <si>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</si>
  <si>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</si>
  <si>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</si>
  <si>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</si>
  <si>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</si>
  <si>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</si>
  <si>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</si>
  <si>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</si>
  <si>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</si>
  <si>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</si>
  <si>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</si>
  <si>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</si>
  <si>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</si>
  <si>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</si>
  <si>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</si>
  <si>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</si>
  <si>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</si>
  <si>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</si>
  <si>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</si>
  <si>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</si>
  <si>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</si>
  <si>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</si>
  <si>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</si>
  <si>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</si>
  <si>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</si>
  <si>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</si>
  <si>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</si>
  <si>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</si>
  <si>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</si>
  <si>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</si>
  <si>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</si>
  <si>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</si>
  <si>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</si>
  <si>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</si>
  <si>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</si>
  <si>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</si>
  <si>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</si>
  <si>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</si>
  <si>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</si>
  <si>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</si>
  <si>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</si>
  <si>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</si>
  <si>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</si>
  <si>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</si>
  <si>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</si>
  <si>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</si>
  <si>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</si>
  <si>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</si>
  <si>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</si>
  <si>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</si>
  <si>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</si>
  <si>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</si>
  <si>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</si>
  <si>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</si>
  <si>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</si>
  <si>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</si>
  <si>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</si>
  <si>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</si>
  <si>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</si>
  <si>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</si>
  <si>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</si>
  <si>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</si>
  <si>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</si>
  <si>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</si>
  <si>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</si>
  <si>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</si>
  <si>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</si>
  <si>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</si>
  <si>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</si>
  <si>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</si>
  <si>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</si>
  <si>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</si>
  <si>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</si>
  <si>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</si>
  <si>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</si>
  <si>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</si>
  <si>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</si>
  <si>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</si>
  <si>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</si>
  <si>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</si>
  <si>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</si>
  <si>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</si>
  <si>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</si>
  <si>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</si>
  <si>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</si>
  <si>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</si>
  <si>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</si>
  <si>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</si>
  <si>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</si>
  <si>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</si>
  <si>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</si>
  <si>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</si>
  <si>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</si>
  <si>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</si>
  <si>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</si>
  <si>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</si>
  <si>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</si>
  <si>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</si>
  <si>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</si>
  <si>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</si>
  <si>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</si>
  <si>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</si>
  <si>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</si>
  <si>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</si>
  <si>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</si>
  <si>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</si>
  <si>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</si>
  <si>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</si>
  <si>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</si>
  <si>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</si>
  <si>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</si>
  <si>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</si>
  <si>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</si>
  <si>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</si>
  <si>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</si>
  <si>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</si>
  <si>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</si>
  <si>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</si>
  <si>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</si>
  <si>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</si>
  <si>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</si>
  <si>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</si>
  <si>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</si>
  <si>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</si>
  <si>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</si>
  <si>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</si>
  <si>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</si>
  <si>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</si>
  <si>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</si>
  <si>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</si>
  <si>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</si>
  <si>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</si>
  <si>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</si>
  <si>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</si>
  <si>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</si>
  <si>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</si>
  <si>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</si>
  <si>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</si>
  <si>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</si>
  <si>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</si>
  <si>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</si>
  <si>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</si>
  <si>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</si>
  <si>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</si>
  <si>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</si>
  <si>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</si>
  <si>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</si>
  <si>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</si>
  <si>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</si>
  <si>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</si>
  <si>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</si>
  <si>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</si>
  <si>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</si>
  <si>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</si>
  <si>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</si>
  <si>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</si>
  <si>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</si>
  <si>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</si>
  <si>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</si>
  <si>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</si>
  <si>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</si>
  <si>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</si>
  <si>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</si>
  <si>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</si>
  <si>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</si>
  <si>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</si>
  <si>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</si>
  <si>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</si>
  <si>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</si>
  <si>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</si>
  <si>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</si>
  <si>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</si>
  <si>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</si>
  <si>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</si>
  <si>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</si>
  <si>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</si>
  <si>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</si>
  <si>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</si>
  <si>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</si>
  <si>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</si>
  <si>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</si>
  <si>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</si>
  <si>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</si>
  <si>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</si>
  <si>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</si>
  <si>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</si>
  <si>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</si>
  <si>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</si>
  <si>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</si>
  <si>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</si>
  <si>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</si>
  <si>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</si>
  <si>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</si>
  <si>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</si>
  <si>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</si>
  <si>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</si>
  <si>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</si>
  <si>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</si>
  <si>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</si>
  <si>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</si>
  <si>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</si>
  <si>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</si>
  <si>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</si>
  <si>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</si>
  <si>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</si>
  <si>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</si>
  <si>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</si>
  <si>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</si>
  <si>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</si>
  <si>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</si>
  <si>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</si>
  <si>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</si>
  <si>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</si>
  <si>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</si>
  <si>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</si>
  <si>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</si>
  <si>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</si>
  <si>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</si>
  <si>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</si>
  <si>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</si>
  <si>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</si>
  <si>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</si>
  <si>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</si>
  <si>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</si>
  <si>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</si>
  <si>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</si>
  <si>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</si>
  <si>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</si>
  <si>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</si>
  <si>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</si>
  <si>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</si>
  <si>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</si>
  <si>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</si>
  <si>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</si>
  <si>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</si>
  <si>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</si>
  <si>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</si>
  <si>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</si>
  <si>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</si>
  <si>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</si>
  <si>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</si>
  <si>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</si>
  <si>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</si>
  <si>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</si>
  <si>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</si>
  <si>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</si>
  <si>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</si>
  <si>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</si>
  <si>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</si>
  <si>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</si>
  <si>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</si>
  <si>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</si>
  <si>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</si>
  <si>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</si>
  <si>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</si>
  <si>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</si>
  <si>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</si>
  <si>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</si>
  <si>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</si>
  <si>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</si>
  <si>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</si>
  <si>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</si>
  <si>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</si>
  <si>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</si>
  <si>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</si>
  <si>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</si>
  <si>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</si>
  <si>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</si>
  <si>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</si>
  <si>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</si>
  <si>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</si>
  <si>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</si>
  <si>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</si>
  <si>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</si>
  <si>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</si>
  <si>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</si>
  <si>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</si>
  <si>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</si>
  <si>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</si>
  <si>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</si>
  <si>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</si>
  <si>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</si>
  <si>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</si>
  <si>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</si>
  <si>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</si>
  <si>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</si>
  <si>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</si>
  <si>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</si>
  <si>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</si>
  <si>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</si>
  <si>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</si>
  <si>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</si>
  <si>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</si>
  <si>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</si>
  <si>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</si>
  <si>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</si>
  <si>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</si>
  <si>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</si>
  <si>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</si>
  <si>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</si>
  <si>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</si>
  <si>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</si>
  <si>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</si>
  <si>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</si>
  <si>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</si>
  <si>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</si>
  <si>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</si>
  <si>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</si>
  <si>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</si>
  <si>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</si>
  <si>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</si>
  <si>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</si>
  <si>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</si>
  <si>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</si>
  <si>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</si>
  <si>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</si>
  <si>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</si>
  <si>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</si>
  <si>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</si>
  <si>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</si>
  <si>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</si>
  <si>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</si>
  <si>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</si>
  <si>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</si>
  <si>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</si>
  <si>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</si>
  <si>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</si>
  <si>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</si>
  <si>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</si>
  <si>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</si>
  <si>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</si>
  <si>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</si>
  <si>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</si>
  <si>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</si>
  <si>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</si>
  <si>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</si>
  <si>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</si>
  <si>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</si>
  <si>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</si>
  <si>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</si>
  <si>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</si>
  <si>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</si>
  <si>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</si>
  <si>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</si>
  <si>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</si>
  <si>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</si>
  <si>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</si>
  <si>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</si>
  <si>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</si>
  <si>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</si>
  <si>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</si>
  <si>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</si>
  <si>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</si>
  <si>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</si>
  <si>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</si>
  <si>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</si>
  <si>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</si>
  <si>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</si>
  <si>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</si>
  <si>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</si>
  <si>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</si>
  <si>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</si>
  <si>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</si>
  <si>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</si>
  <si>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</si>
  <si>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</si>
  <si>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</si>
  <si>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</si>
  <si>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</si>
  <si>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</si>
  <si>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</si>
  <si>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</si>
  <si>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</si>
  <si>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</si>
  <si>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</si>
  <si>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</si>
  <si>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</si>
  <si>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</si>
  <si>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</si>
  <si>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</si>
  <si>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</si>
  <si>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</si>
  <si>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</si>
  <si>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</si>
  <si>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</si>
  <si>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</si>
  <si>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</si>
  <si>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</si>
  <si>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</si>
  <si>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</si>
  <si>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</si>
  <si>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</si>
  <si>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</si>
  <si>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</si>
  <si>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</si>
  <si>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</si>
  <si>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</si>
  <si>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</si>
  <si>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</si>
  <si>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</si>
  <si>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</si>
  <si>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</si>
  <si>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</si>
  <si>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</si>
  <si>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</si>
  <si>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</si>
  <si>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</si>
  <si>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</si>
  <si>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</si>
  <si>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</si>
  <si>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</si>
  <si>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</si>
  <si>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</si>
  <si>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</si>
  <si>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</si>
  <si>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</si>
  <si>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</si>
  <si>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</si>
  <si>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</si>
  <si>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</si>
  <si>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</si>
  <si>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</si>
  <si>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</si>
  <si>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</si>
  <si>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</si>
  <si>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</si>
  <si>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</si>
  <si>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</si>
  <si>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</si>
  <si>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</si>
  <si>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</si>
  <si>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</si>
  <si>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</si>
  <si>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</si>
  <si>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</si>
  <si>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</si>
  <si>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</si>
  <si>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</si>
  <si>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</si>
  <si>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</si>
  <si>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</si>
  <si>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</si>
  <si>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</si>
  <si>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</si>
  <si>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</si>
  <si>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</si>
  <si>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</si>
  <si>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</si>
  <si>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</si>
  <si>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</si>
  <si>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</si>
  <si>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</si>
  <si>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</si>
  <si>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</si>
  <si>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</si>
  <si>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</si>
  <si>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</si>
  <si>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</si>
  <si>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</si>
  <si>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</si>
  <si>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</si>
  <si>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</si>
  <si>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</si>
  <si>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</si>
  <si>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</si>
  <si>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</si>
  <si>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</si>
  <si>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</si>
  <si>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</si>
  <si>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</si>
  <si>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</si>
  <si>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</si>
  <si>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</si>
  <si>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</si>
  <si>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</si>
  <si>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</si>
  <si>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</si>
  <si>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</si>
  <si>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</si>
  <si>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</si>
  <si>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</si>
  <si>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</si>
  <si>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</si>
  <si>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</si>
  <si>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</si>
  <si>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</si>
  <si>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</si>
  <si>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</si>
  <si>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</si>
  <si>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</si>
  <si>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</si>
  <si>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</si>
  <si>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</si>
  <si>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</si>
  <si>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</si>
  <si>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</si>
  <si>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</si>
  <si>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</si>
  <si>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</si>
  <si>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</si>
  <si>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</si>
  <si>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</si>
  <si>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</si>
  <si>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</si>
  <si>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</si>
  <si>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</si>
  <si>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</si>
  <si>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</si>
  <si>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</si>
  <si>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</si>
  <si>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</si>
  <si>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</si>
  <si>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</si>
  <si>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</si>
  <si>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</si>
  <si>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</si>
  <si>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</si>
  <si>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</si>
  <si>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</si>
  <si>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</si>
  <si>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</si>
  <si>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</si>
  <si>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</si>
  <si>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</si>
  <si>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</si>
  <si>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</si>
  <si>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</si>
  <si>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</si>
  <si>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</si>
  <si>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</si>
  <si>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</si>
  <si>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</si>
  <si>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</si>
  <si>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</si>
  <si>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</si>
  <si>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</si>
  <si>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</si>
  <si>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</si>
  <si>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</si>
  <si>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</si>
  <si>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</si>
  <si>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</si>
  <si>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</si>
  <si>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</si>
  <si>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</si>
  <si>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</si>
  <si>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</si>
  <si>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</si>
  <si>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</si>
  <si>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</si>
  <si>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</si>
  <si>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</si>
  <si>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</si>
  <si>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</si>
  <si>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</si>
  <si>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</si>
  <si>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</si>
  <si>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</si>
  <si>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</si>
  <si>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</si>
  <si>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</si>
  <si>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</si>
  <si>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</si>
  <si>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</si>
  <si>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</si>
  <si>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</si>
  <si>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</si>
  <si>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</si>
  <si>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</si>
  <si>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</si>
  <si>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</si>
  <si>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</si>
  <si>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</si>
  <si>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</si>
  <si>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</si>
  <si>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</si>
  <si>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</si>
  <si>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</si>
  <si>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</si>
  <si>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</si>
  <si>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</si>
  <si>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</si>
  <si>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</si>
  <si>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</si>
  <si>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</si>
  <si>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</si>
  <si>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</si>
  <si>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</si>
  <si>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</si>
  <si>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</si>
  <si>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</si>
  <si>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</si>
  <si>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</si>
  <si>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</si>
  <si>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</si>
  <si>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</si>
  <si>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</si>
  <si>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</si>
  <si>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</si>
  <si>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</si>
  <si>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</si>
  <si>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</si>
  <si>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</si>
  <si>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</si>
  <si>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</si>
  <si>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</si>
  <si>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</si>
  <si>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</si>
  <si>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</si>
  <si>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</si>
  <si>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</si>
  <si>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</si>
  <si>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</si>
  <si>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</si>
  <si>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</si>
  <si>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</si>
  <si>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</si>
  <si>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</si>
  <si>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</si>
  <si>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</si>
  <si>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</si>
  <si>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</si>
  <si>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</si>
  <si>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</si>
  <si>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</si>
  <si>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</si>
  <si>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</si>
  <si>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</si>
  <si>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</si>
  <si>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</si>
  <si>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</si>
  <si>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</si>
  <si>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</si>
  <si>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</si>
  <si>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</si>
  <si>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</si>
  <si>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</si>
  <si>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</si>
  <si>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</si>
  <si>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</si>
  <si>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</si>
  <si>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</si>
  <si>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</si>
  <si>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</si>
  <si>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</si>
  <si>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</si>
  <si>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</si>
  <si>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</si>
  <si>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</si>
  <si>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</si>
  <si>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</si>
  <si>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</si>
  <si>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</si>
  <si>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</si>
  <si>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</si>
  <si>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</si>
  <si>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</si>
  <si>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</si>
  <si>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</si>
  <si>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</si>
  <si>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</si>
  <si>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</si>
  <si>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</si>
  <si>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</si>
  <si>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</si>
  <si>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</si>
  <si>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</si>
  <si>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</si>
  <si>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</si>
  <si>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</si>
  <si>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</si>
  <si>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</si>
  <si>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</si>
  <si>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</si>
  <si>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</si>
  <si>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</si>
  <si>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</si>
  <si>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</si>
  <si>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</si>
  <si>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</si>
  <si>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</si>
  <si>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</si>
  <si>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</si>
  <si>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</si>
  <si>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</si>
  <si>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</si>
  <si>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</si>
  <si>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</si>
  <si>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</si>
  <si>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</si>
  <si>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</si>
  <si>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</si>
  <si>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</si>
  <si>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</si>
  <si>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</si>
  <si>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</si>
  <si>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</si>
  <si>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</si>
  <si>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</si>
  <si>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</si>
  <si>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</si>
  <si>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</si>
  <si>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</si>
  <si>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</si>
  <si>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</si>
  <si>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</si>
  <si>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</si>
  <si>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</si>
  <si>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</si>
  <si>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</si>
  <si>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</si>
  <si>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</si>
  <si>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</si>
  <si>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</si>
  <si>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</si>
  <si>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</si>
  <si>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</si>
  <si>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</si>
  <si>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</si>
  <si>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</si>
  <si>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</si>
  <si>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</si>
  <si>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</si>
  <si>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</si>
  <si>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</si>
  <si>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</si>
  <si>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</si>
  <si>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</si>
  <si>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</si>
  <si>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</si>
  <si>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</si>
  <si>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</si>
  <si>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</si>
  <si>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</si>
  <si>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</si>
  <si>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</si>
  <si>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</si>
  <si>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</si>
  <si>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</si>
  <si>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</si>
  <si>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</si>
  <si>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</si>
  <si>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</si>
  <si>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</si>
  <si>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</si>
  <si>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</si>
  <si>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</si>
  <si>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</si>
  <si>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</si>
  <si>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</si>
  <si>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</si>
  <si>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</si>
  <si>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</si>
  <si>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</si>
  <si>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</si>
  <si>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</si>
  <si>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</si>
  <si>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</si>
  <si>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</si>
  <si>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</si>
  <si>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</si>
  <si>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</si>
  <si>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</si>
  <si>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</si>
  <si>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</si>
  <si>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</si>
  <si>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</si>
  <si>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</si>
  <si>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</si>
  <si>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</si>
  <si>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</si>
  <si>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</si>
  <si>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</si>
  <si>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</si>
  <si>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</si>
  <si>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</si>
  <si>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</si>
  <si>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</si>
  <si>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</si>
  <si>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</si>
  <si>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</si>
  <si>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</si>
  <si>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</si>
  <si>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</si>
  <si>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</si>
  <si>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</si>
  <si>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</si>
  <si>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</si>
  <si>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</si>
  <si>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</si>
  <si>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</si>
  <si>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</si>
  <si>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</si>
  <si>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</si>
  <si>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</si>
  <si>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</si>
  <si>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</si>
  <si>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</si>
  <si>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</si>
  <si>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</si>
  <si>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</si>
  <si>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</si>
  <si>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</si>
  <si>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</si>
  <si>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</si>
  <si>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</si>
  <si>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</si>
  <si>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</si>
  <si>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</si>
  <si>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</si>
  <si>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</si>
  <si>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</si>
  <si>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</si>
  <si>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</si>
  <si>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</si>
  <si>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</si>
  <si>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</si>
  <si>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</si>
  <si>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</si>
  <si>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</si>
  <si>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</si>
  <si>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</si>
  <si>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</si>
  <si>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</si>
  <si>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</si>
  <si>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</si>
  <si>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</si>
  <si>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</si>
  <si>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</si>
  <si>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</si>
  <si>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</si>
  <si>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</si>
  <si>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</si>
  <si>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</si>
  <si>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</si>
  <si>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</si>
  <si>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</si>
  <si>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</si>
  <si>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</si>
  <si>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</si>
  <si>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</si>
  <si>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</si>
  <si>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</si>
  <si>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</si>
  <si>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</si>
  <si>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</si>
  <si>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</si>
  <si>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</si>
  <si>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</si>
  <si>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</si>
  <si>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</si>
  <si>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</si>
  <si>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</si>
  <si>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</si>
  <si>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</si>
  <si>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</si>
  <si>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</si>
  <si>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</si>
  <si>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</si>
  <si>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</si>
  <si>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</si>
  <si>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</si>
  <si>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</si>
  <si>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</si>
  <si>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</si>
  <si>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</si>
  <si>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</si>
  <si>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</si>
  <si>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</si>
  <si>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</si>
  <si>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</si>
  <si>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</si>
  <si>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</si>
  <si>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</si>
  <si>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</si>
  <si>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</si>
  <si>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</si>
  <si>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</si>
  <si>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</si>
  <si>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</si>
  <si>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</si>
  <si>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</si>
  <si>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</si>
  <si>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</si>
  <si>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</si>
  <si>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</si>
  <si>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</si>
  <si>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</si>
  <si>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</si>
  <si>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</si>
  <si>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</si>
  <si>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</si>
  <si>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</si>
  <si>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</si>
  <si>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</si>
  <si>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</si>
  <si>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</si>
  <si>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</si>
  <si>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</si>
  <si>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</si>
  <si>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</si>
  <si>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</si>
  <si>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</si>
  <si>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</si>
  <si>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</si>
  <si>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</si>
  <si>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</si>
  <si>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</si>
  <si>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</si>
  <si>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</si>
  <si>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</si>
  <si>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</si>
  <si>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</si>
  <si>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</si>
  <si>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</si>
  <si>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</si>
  <si>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</si>
  <si>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</si>
  <si>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</si>
  <si>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</si>
  <si>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</si>
  <si>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</si>
  <si>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</si>
  <si>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</si>
  <si>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</si>
  <si>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</si>
  <si>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</si>
  <si>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</si>
  <si>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</si>
  <si>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</si>
  <si>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</si>
  <si>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</si>
  <si>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</si>
  <si>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</si>
  <si>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</si>
  <si>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</si>
  <si>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</si>
  <si>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</si>
  <si>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</si>
  <si>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</si>
  <si>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</si>
  <si>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</si>
  <si>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</si>
  <si>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</si>
  <si>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</si>
  <si>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</si>
  <si>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</si>
  <si>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</si>
  <si>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</si>
  <si>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</si>
  <si>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</si>
  <si>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</si>
  <si>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</si>
  <si>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</si>
  <si>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</si>
  <si>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</si>
  <si>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</si>
  <si>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</si>
  <si>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</si>
  <si>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</si>
  <si>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</si>
  <si>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</si>
  <si>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</si>
  <si>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</si>
  <si>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</si>
  <si>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</si>
  <si>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</si>
  <si>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</si>
  <si>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</si>
  <si>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</si>
  <si>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</si>
  <si>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</si>
  <si>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</si>
  <si>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</si>
  <si>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</si>
  <si>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</si>
  <si>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</si>
  <si>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</si>
  <si>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</si>
  <si>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</si>
  <si>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</si>
  <si>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</si>
  <si>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</si>
  <si>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</si>
  <si>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</si>
  <si>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</si>
  <si>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</si>
  <si>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</si>
  <si>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</si>
  <si>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</si>
  <si>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</si>
  <si>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</si>
  <si>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</si>
  <si>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</si>
  <si>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</si>
  <si>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</si>
  <si>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</si>
  <si>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</si>
  <si>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</si>
  <si>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</si>
  <si>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</si>
  <si>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</si>
  <si>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</si>
  <si>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</si>
  <si>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</si>
  <si>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</si>
  <si>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</si>
  <si>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</si>
  <si>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</si>
  <si>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</si>
  <si>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</si>
  <si>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</si>
  <si>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</si>
  <si>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</si>
  <si>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</si>
  <si>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</si>
  <si>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</si>
  <si>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</si>
  <si>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</si>
  <si>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</si>
  <si>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</si>
  <si>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</si>
  <si>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</si>
  <si>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</si>
  <si>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</si>
  <si>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</si>
  <si>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</si>
  <si>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</si>
  <si>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</si>
  <si>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</si>
  <si>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</si>
  <si>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</si>
  <si>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</si>
  <si>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</si>
  <si>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</si>
  <si>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</si>
  <si>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</si>
  <si>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</si>
  <si>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</si>
  <si>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</si>
  <si>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</si>
  <si>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</si>
  <si>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</si>
  <si>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</si>
  <si>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</si>
  <si>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</si>
  <si>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</si>
  <si>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</si>
  <si>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</si>
  <si>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</si>
  <si>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</si>
  <si>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</si>
  <si>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</si>
  <si>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</si>
  <si>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</si>
  <si>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</si>
  <si>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</si>
  <si>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</si>
  <si>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</si>
  <si>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</si>
  <si>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</si>
  <si>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</si>
  <si>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</si>
  <si>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</si>
  <si>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</si>
  <si>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</si>
  <si>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</si>
  <si>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</si>
  <si>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</si>
  <si>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</si>
  <si>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</si>
  <si>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</si>
  <si>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</si>
  <si>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</si>
  <si>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</si>
  <si>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</si>
  <si>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</si>
  <si>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</si>
  <si>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</si>
  <si>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</si>
  <si>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</si>
  <si>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</si>
  <si>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</si>
  <si>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</si>
  <si>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</si>
  <si>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</si>
  <si>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</si>
  <si>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</si>
  <si>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</si>
  <si>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</si>
  <si>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</si>
  <si>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</si>
  <si>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</si>
  <si>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</si>
  <si>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</si>
  <si>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</si>
  <si>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</si>
  <si>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</si>
  <si>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</si>
  <si>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</si>
  <si>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</si>
  <si>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</si>
  <si>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</si>
  <si>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</si>
  <si>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</si>
  <si>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</si>
  <si>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</si>
  <si>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</si>
  <si>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</si>
  <si>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</si>
  <si>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</si>
  <si>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</si>
  <si>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</si>
  <si>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</si>
  <si>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</si>
  <si>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</si>
  <si>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</si>
  <si>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</si>
  <si>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</si>
  <si>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</si>
  <si>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</si>
  <si>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</si>
  <si>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</si>
  <si>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</si>
  <si>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</si>
  <si>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</si>
  <si>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</si>
  <si>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</si>
  <si>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</si>
  <si>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</si>
  <si>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</si>
  <si>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</si>
  <si>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</si>
  <si>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</si>
  <si>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</si>
  <si>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</si>
  <si>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</si>
  <si>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</si>
  <si>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</si>
  <si>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</si>
  <si>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</si>
  <si>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</si>
  <si>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</si>
  <si>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</si>
  <si>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</si>
  <si>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</si>
  <si>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</si>
  <si>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</si>
  <si>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</si>
  <si>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</si>
  <si>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</si>
  <si>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</si>
  <si>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</si>
  <si>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</si>
  <si>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</si>
  <si>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</si>
  <si>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</si>
  <si>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</si>
  <si>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</si>
  <si>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</si>
  <si>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</si>
  <si>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</si>
  <si>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</si>
  <si>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</si>
  <si>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</si>
  <si>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</si>
  <si>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</si>
  <si>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</si>
  <si>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</si>
  <si>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</si>
  <si>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</si>
  <si>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</si>
  <si>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</si>
  <si>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</si>
  <si>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</si>
  <si>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</si>
  <si>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</si>
  <si>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</si>
  <si>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</si>
  <si>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</si>
  <si>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</si>
  <si>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</si>
  <si>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</si>
  <si>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</si>
  <si>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</si>
  <si>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</si>
  <si>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</si>
  <si>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</si>
  <si>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</si>
  <si>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</si>
  <si>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</si>
  <si>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</si>
  <si>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</si>
  <si>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</si>
  <si>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</si>
  <si>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</si>
  <si>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</si>
  <si>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</si>
  <si>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</si>
  <si>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</si>
  <si>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</si>
  <si>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</si>
  <si>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</si>
  <si>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</si>
  <si>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</si>
  <si>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</si>
  <si>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</si>
  <si>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</si>
  <si>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</si>
  <si>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</si>
  <si>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</si>
  <si>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</si>
  <si>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</si>
  <si>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</si>
  <si>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</si>
  <si>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</si>
  <si>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</si>
  <si>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</si>
  <si>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</si>
  <si>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</si>
  <si>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</si>
  <si>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</si>
  <si>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</si>
  <si>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</si>
  <si>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</si>
  <si>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</si>
  <si>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</si>
  <si>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</si>
  <si>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</si>
  <si>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</si>
  <si>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</si>
  <si>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</si>
  <si>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</si>
  <si>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</si>
  <si>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</si>
  <si>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</si>
  <si>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</si>
  <si>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</si>
  <si>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</si>
  <si>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</si>
  <si>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</si>
  <si>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</si>
  <si>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</si>
  <si>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</si>
  <si>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</si>
  <si>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</si>
  <si>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</si>
  <si>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</si>
  <si>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</si>
  <si>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</si>
  <si>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</si>
  <si>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</si>
  <si>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</si>
  <si>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</si>
  <si>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</si>
  <si>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</si>
  <si>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</si>
  <si>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</si>
  <si>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</si>
  <si>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</si>
  <si>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</si>
  <si>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</si>
  <si>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</si>
  <si>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</si>
  <si>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</si>
  <si>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</si>
  <si>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</si>
  <si>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</si>
  <si>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</si>
  <si>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</si>
  <si>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</si>
  <si>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</si>
  <si>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</si>
  <si>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</si>
  <si>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</si>
  <si>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</si>
  <si>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</si>
  <si>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</si>
  <si>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</si>
  <si>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</si>
  <si>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</si>
  <si>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</si>
  <si>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</si>
  <si>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</si>
  <si>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</si>
  <si>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</si>
  <si>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</si>
  <si>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</si>
  <si>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</si>
  <si>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</si>
  <si>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</si>
  <si>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</si>
  <si>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</si>
  <si>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</si>
  <si>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</si>
  <si>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</si>
  <si>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</si>
  <si>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</si>
  <si>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</si>
  <si>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</si>
  <si>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</si>
  <si>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</si>
  <si>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</si>
  <si>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</si>
  <si>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</si>
  <si>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</si>
  <si>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</si>
  <si>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</si>
  <si>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</si>
  <si>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</si>
  <si>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</si>
  <si>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</si>
  <si>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</si>
  <si>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</si>
  <si>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</si>
  <si>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</si>
  <si>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</si>
  <si>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</si>
  <si>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</si>
  <si>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</si>
  <si>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</si>
  <si>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</si>
  <si>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</si>
  <si>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</si>
  <si>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</si>
  <si>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</si>
  <si>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</si>
  <si>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</si>
  <si>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</si>
  <si>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</si>
  <si>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</si>
  <si>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</si>
  <si>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</si>
  <si>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</si>
  <si>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</si>
  <si>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</si>
  <si>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</si>
  <si>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</si>
  <si>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</si>
  <si>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</si>
  <si>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</si>
  <si>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</si>
  <si>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</si>
  <si>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</si>
  <si>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</si>
  <si>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</si>
  <si>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</si>
  <si>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</si>
  <si>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</si>
  <si>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</si>
  <si>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</si>
  <si>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</si>
  <si>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</si>
  <si>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</si>
  <si>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</si>
  <si>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</si>
  <si>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</si>
  <si>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</si>
  <si>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</si>
  <si>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</si>
  <si>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</si>
  <si>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</si>
  <si>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</si>
  <si>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</si>
  <si>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</si>
  <si>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</si>
  <si>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</si>
  <si>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</si>
  <si>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</si>
  <si>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</si>
  <si>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</si>
  <si>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</si>
  <si>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</si>
  <si>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</si>
  <si>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</si>
  <si>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</si>
  <si>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</si>
  <si>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</si>
  <si>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</si>
  <si>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</si>
  <si>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</si>
  <si>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</si>
  <si>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</si>
  <si>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</si>
  <si>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</si>
  <si>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</si>
  <si>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</si>
  <si>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</si>
  <si>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</si>
  <si>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</si>
  <si>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</si>
  <si>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</si>
  <si>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</si>
  <si>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</si>
  <si>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</si>
  <si>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</si>
  <si>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</si>
  <si>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</si>
  <si>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</si>
  <si>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</si>
  <si>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</si>
  <si>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</si>
  <si>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</si>
  <si>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</si>
  <si>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</si>
  <si>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</si>
  <si>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</si>
  <si>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</si>
  <si>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</si>
  <si>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</si>
  <si>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</si>
  <si>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</si>
  <si>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</si>
  <si>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</si>
  <si>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</si>
  <si>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</si>
  <si>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</si>
  <si>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</si>
  <si>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</si>
  <si>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</si>
  <si>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</si>
  <si>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</si>
  <si>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</si>
  <si>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</si>
  <si>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</si>
  <si>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</si>
  <si>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</si>
  <si>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</si>
  <si>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</si>
  <si>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</si>
  <si>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</si>
  <si>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</si>
  <si>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</si>
  <si>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</si>
  <si>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</si>
  <si>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</si>
  <si>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</si>
  <si>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</si>
  <si>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</si>
  <si>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</si>
  <si>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</si>
  <si>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</si>
  <si>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</si>
  <si>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</si>
  <si>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</si>
  <si>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</si>
  <si>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</si>
  <si>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</si>
  <si>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</si>
  <si>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</si>
  <si>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</si>
  <si>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</si>
  <si>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</si>
  <si>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</si>
  <si>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</si>
  <si>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</si>
  <si>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</si>
  <si>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</si>
  <si>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</si>
  <si>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</si>
  <si>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</si>
  <si>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</si>
  <si>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</si>
  <si>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</si>
  <si>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</si>
  <si>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</si>
  <si>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</si>
  <si>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</si>
  <si>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</si>
  <si>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</si>
  <si>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</si>
  <si>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</si>
  <si>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</si>
  <si>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</si>
  <si>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</si>
  <si>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</si>
  <si>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</si>
  <si>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</si>
  <si>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</si>
  <si>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</si>
  <si>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</si>
  <si>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</si>
  <si>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</si>
  <si>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</si>
  <si>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</si>
  <si>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</si>
  <si>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</si>
  <si>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</si>
  <si>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</si>
  <si>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</si>
  <si>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</si>
  <si>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</si>
  <si>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</si>
  <si>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</si>
  <si>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</si>
  <si>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</si>
  <si>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</si>
  <si>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</si>
  <si>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</si>
  <si>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</si>
  <si>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</si>
  <si>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</si>
  <si>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</si>
  <si>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</si>
  <si>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</si>
  <si>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</si>
  <si>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</si>
  <si>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</si>
  <si>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</si>
  <si>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</si>
  <si>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</si>
  <si>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</si>
  <si>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</si>
  <si>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</si>
  <si>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</si>
  <si>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</si>
  <si>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</si>
  <si>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</si>
  <si>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</si>
  <si>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</si>
  <si>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</si>
  <si>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</si>
  <si>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</si>
  <si>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</si>
  <si>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</si>
  <si>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</si>
  <si>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</si>
  <si>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</si>
  <si>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</si>
  <si>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</si>
  <si>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</si>
  <si>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</si>
  <si>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</si>
  <si>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</si>
  <si>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</si>
  <si>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</si>
  <si>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</si>
  <si>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</si>
  <si>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</si>
  <si>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</si>
  <si>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</si>
  <si>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</si>
  <si>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</si>
  <si>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</si>
  <si>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</si>
  <si>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</si>
  <si>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</si>
  <si>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</si>
  <si>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</si>
  <si>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</si>
  <si>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</si>
  <si>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</si>
  <si>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</si>
  <si>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</si>
  <si>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</si>
  <si>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</si>
  <si>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</si>
  <si>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</si>
  <si>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</si>
  <si>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</si>
  <si>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</si>
  <si>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</si>
  <si>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</si>
  <si>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</si>
  <si>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</si>
  <si>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</si>
  <si>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</si>
  <si>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</si>
  <si>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</si>
  <si>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</si>
  <si>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</si>
  <si>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</si>
  <si>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</si>
  <si>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</si>
  <si>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</si>
  <si>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</si>
  <si>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</si>
  <si>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</si>
  <si>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</si>
  <si>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</si>
  <si>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</si>
  <si>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</si>
  <si>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</si>
  <si>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</si>
  <si>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</si>
  <si>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</si>
  <si>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</si>
  <si>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</si>
  <si>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</si>
  <si>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</si>
  <si>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</si>
  <si>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</si>
  <si>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</si>
  <si>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</si>
  <si>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</si>
  <si>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</si>
  <si>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</si>
  <si>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</si>
  <si>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</si>
  <si>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</si>
  <si>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</si>
  <si>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</si>
  <si>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</si>
  <si>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</si>
  <si>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</si>
  <si>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</si>
  <si>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</si>
  <si>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</si>
  <si>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</si>
  <si>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</si>
  <si>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</si>
  <si>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</si>
  <si>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</si>
  <si>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</si>
  <si>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</si>
  <si>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</si>
  <si>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</si>
  <si>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</si>
  <si>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</si>
  <si>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</si>
  <si>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</si>
  <si>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</si>
  <si>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</si>
  <si>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</si>
  <si>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</si>
  <si>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</si>
  <si>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</si>
  <si>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</si>
  <si>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</si>
  <si>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</si>
  <si>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</si>
  <si>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</si>
  <si>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</si>
  <si>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</si>
  <si>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</si>
  <si>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</si>
  <si>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</si>
  <si>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</si>
  <si>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</si>
  <si>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</si>
  <si>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</si>
  <si>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</si>
  <si>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</si>
  <si>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</si>
  <si>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</si>
  <si>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</si>
  <si>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</si>
  <si>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</si>
  <si>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</si>
  <si>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</si>
  <si>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</si>
  <si>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</si>
  <si>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</si>
  <si>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</si>
  <si>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</si>
  <si>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</si>
  <si>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</si>
  <si>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</si>
  <si>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</si>
  <si>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</si>
  <si>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</si>
  <si>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</si>
  <si>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</si>
  <si>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</si>
  <si>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</si>
  <si>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</si>
  <si>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</si>
  <si>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</si>
  <si>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</si>
  <si>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</si>
  <si>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</si>
  <si>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</si>
  <si>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</si>
  <si>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</si>
  <si>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</si>
  <si>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</si>
  <si>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</si>
  <si>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</si>
  <si>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</si>
  <si>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</si>
  <si>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</si>
  <si>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</si>
  <si>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</si>
  <si>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</si>
  <si>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</si>
  <si>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</si>
  <si>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</si>
  <si>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</si>
  <si>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</si>
  <si>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</si>
  <si>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</si>
  <si>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</si>
  <si>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</si>
  <si>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</si>
  <si>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</si>
  <si>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</si>
  <si>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</si>
  <si>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</si>
  <si>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</si>
  <si>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</si>
  <si>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</si>
  <si>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</si>
  <si>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</si>
  <si>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</si>
  <si>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</si>
  <si>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</si>
  <si>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</si>
  <si>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</si>
  <si>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</si>
  <si>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</si>
  <si>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</si>
  <si>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</si>
  <si>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</si>
  <si>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</si>
  <si>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</si>
  <si>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</si>
  <si>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</si>
  <si>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</si>
  <si>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</si>
  <si>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</si>
  <si>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</si>
  <si>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</si>
  <si>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</si>
  <si>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</si>
  <si>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</si>
  <si>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</si>
  <si>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</si>
  <si>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</si>
  <si>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</si>
  <si>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</si>
  <si>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</si>
  <si>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</si>
  <si>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</si>
  <si>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</si>
  <si>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</si>
  <si>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</si>
  <si>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</si>
  <si>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</si>
  <si>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</si>
  <si>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</si>
  <si>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</si>
  <si>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</si>
  <si>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</si>
  <si>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</si>
  <si>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</si>
  <si>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</si>
  <si>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</si>
  <si>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</si>
  <si>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</si>
  <si>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</si>
  <si>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</si>
  <si>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</si>
  <si>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</si>
  <si>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</si>
  <si>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</si>
  <si>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</si>
  <si>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</si>
  <si>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</si>
  <si>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</si>
  <si>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</si>
  <si>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</si>
  <si>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</si>
  <si>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</si>
  <si>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</si>
  <si>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</si>
  <si>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</si>
  <si>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</si>
  <si>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</si>
  <si>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</si>
  <si>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</si>
  <si>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</si>
  <si>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</si>
  <si>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</si>
  <si>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</si>
  <si>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</si>
  <si>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</si>
  <si>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</si>
  <si>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</si>
  <si>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</si>
  <si>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</si>
  <si>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</si>
  <si>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</si>
  <si>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</si>
  <si>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</si>
  <si>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</si>
  <si>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</si>
  <si>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</si>
  <si>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</si>
  <si>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</si>
  <si>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</si>
  <si>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</si>
  <si>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</si>
  <si>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</si>
  <si>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</si>
  <si>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</si>
  <si>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</si>
  <si>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</si>
  <si>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</si>
  <si>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</si>
  <si>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</si>
  <si>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</si>
  <si>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</si>
  <si>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</si>
  <si>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</si>
  <si>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</si>
  <si>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</si>
  <si>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</si>
  <si>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</si>
  <si>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</si>
  <si>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</si>
  <si>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</si>
  <si>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</si>
  <si>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</si>
  <si>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</si>
  <si>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</si>
  <si>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</si>
  <si>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</si>
  <si>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</si>
  <si>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</si>
  <si>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</si>
  <si>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</si>
  <si>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</si>
  <si>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</si>
  <si>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</si>
  <si>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</si>
  <si>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</si>
  <si>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</si>
  <si>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</si>
  <si>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</si>
  <si>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</si>
  <si>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</si>
  <si>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</si>
  <si>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</si>
  <si>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</si>
  <si>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</si>
  <si>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</si>
  <si>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</si>
  <si>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</si>
  <si>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</si>
  <si>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</si>
  <si>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</si>
  <si>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</si>
  <si>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</si>
  <si>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</si>
  <si>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</si>
  <si>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</si>
  <si>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</si>
  <si>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</si>
  <si>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</si>
  <si>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</si>
  <si>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</si>
  <si>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</si>
  <si>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</si>
  <si>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</si>
  <si>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</si>
  <si>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</si>
  <si>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</si>
  <si>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</si>
  <si>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</si>
  <si>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</si>
  <si>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</si>
  <si>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</si>
  <si>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</si>
  <si>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</si>
  <si>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</si>
  <si>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</si>
  <si>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</si>
  <si>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</si>
  <si>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</si>
  <si>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</si>
  <si>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</si>
  <si>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</si>
  <si>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</si>
  <si>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</si>
  <si>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</si>
  <si>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</si>
  <si>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</si>
  <si>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</si>
  <si>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</si>
  <si>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</si>
  <si>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</si>
  <si>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</si>
  <si>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</si>
  <si>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</si>
  <si>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</si>
  <si>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</si>
  <si>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</si>
  <si>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</si>
  <si>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</si>
  <si>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</si>
  <si>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</si>
  <si>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</si>
  <si>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</si>
  <si>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</si>
  <si>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</si>
  <si>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</si>
  <si>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</si>
  <si>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</si>
  <si>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</si>
  <si>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</si>
  <si>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</si>
  <si>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</si>
  <si>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</si>
  <si>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</si>
  <si>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</si>
  <si>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</si>
  <si>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</si>
  <si>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</si>
  <si>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</si>
  <si>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</si>
  <si>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</si>
  <si>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</si>
  <si>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</si>
  <si>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</si>
  <si>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</si>
  <si>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</si>
  <si>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</si>
  <si>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</si>
  <si>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</si>
  <si>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</si>
  <si>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</si>
  <si>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</si>
  <si>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</si>
  <si>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</si>
  <si>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</si>
  <si>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</si>
  <si>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</si>
  <si>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</si>
  <si>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</si>
  <si>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</si>
  <si>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</si>
  <si>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</si>
  <si>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</si>
  <si>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</si>
  <si>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</si>
  <si>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</si>
  <si>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</si>
  <si>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</si>
  <si>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</si>
  <si>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</si>
  <si>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</si>
  <si>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</si>
  <si>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</si>
  <si>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</si>
  <si>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</si>
  <si>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</si>
  <si>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</si>
  <si>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</si>
  <si>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</si>
  <si>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</si>
  <si>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</si>
  <si>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</si>
  <si>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</si>
  <si>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</si>
  <si>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</si>
  <si>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</si>
  <si>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</si>
  <si>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</si>
  <si>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</si>
  <si>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</si>
  <si>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</si>
  <si>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</si>
  <si>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</si>
  <si>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</si>
  <si>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</si>
  <si>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</si>
  <si>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</si>
  <si>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</si>
  <si>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</si>
  <si>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</si>
  <si>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</si>
  <si>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</si>
  <si>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</si>
  <si>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</si>
  <si>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</si>
  <si>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</si>
  <si>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</si>
  <si>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</si>
  <si>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</si>
  <si>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</si>
  <si>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</si>
  <si>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</si>
  <si>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</si>
  <si>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</si>
  <si>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</si>
  <si>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</si>
  <si>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</si>
  <si>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</si>
  <si>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</si>
  <si>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</si>
  <si>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</si>
  <si>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</si>
  <si>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</si>
  <si>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</si>
  <si>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</si>
  <si>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</si>
  <si>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</si>
  <si>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</si>
  <si>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</si>
  <si>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</si>
  <si>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</si>
  <si>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</si>
  <si>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</si>
  <si>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</si>
  <si>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</si>
  <si>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</si>
  <si>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</si>
  <si>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</si>
  <si>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</si>
  <si>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</si>
  <si>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</si>
  <si>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</si>
  <si>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</si>
  <si>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</si>
  <si>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</si>
  <si>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</si>
  <si>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</si>
  <si>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</si>
  <si>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</si>
  <si>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</si>
  <si>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</si>
  <si>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</si>
  <si>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</si>
  <si>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</si>
  <si>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</si>
  <si>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</si>
  <si>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</si>
  <si>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</si>
  <si>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</si>
  <si>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</si>
  <si>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</si>
  <si>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</si>
  <si>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</si>
  <si>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</si>
  <si>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</si>
  <si>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</si>
  <si>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</si>
  <si>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</si>
  <si>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</si>
  <si>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</si>
  <si>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</si>
  <si>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</si>
  <si>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</si>
  <si>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</si>
  <si>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</si>
  <si>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</si>
  <si>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</si>
  <si>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</si>
  <si>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</si>
  <si>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</si>
  <si>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</si>
  <si>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</si>
  <si>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</si>
  <si>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</si>
  <si>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</si>
  <si>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</si>
  <si>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</si>
  <si>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</si>
  <si>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</si>
  <si>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</si>
  <si>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</si>
  <si>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</si>
  <si>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</si>
  <si>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</si>
  <si>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</si>
  <si>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</si>
  <si>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</si>
  <si>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</si>
  <si>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</si>
  <si>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</si>
  <si>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</si>
  <si>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</si>
  <si>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</si>
  <si>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</si>
  <si>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</si>
  <si>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</si>
  <si>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</si>
  <si>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</si>
  <si>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</si>
  <si>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</si>
  <si>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</si>
  <si>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</si>
  <si>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</si>
  <si>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</si>
  <si>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</si>
  <si>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</si>
  <si>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</si>
  <si>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</si>
  <si>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</si>
  <si>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</si>
  <si>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</si>
  <si>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</si>
  <si>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</si>
  <si>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</si>
  <si>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</si>
  <si>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</si>
  <si>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</si>
  <si>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</si>
  <si>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</si>
  <si>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</si>
  <si>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</si>
  <si>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</si>
  <si>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</si>
  <si>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</si>
  <si>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</si>
  <si>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</si>
  <si>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</si>
  <si>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</si>
  <si>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</si>
  <si>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</si>
  <si>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</si>
  <si>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</si>
  <si>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</si>
  <si>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</si>
  <si>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</si>
  <si>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</si>
  <si>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</si>
  <si>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</si>
  <si>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</si>
  <si>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</si>
  <si>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</si>
  <si>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</si>
  <si>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</si>
  <si>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</si>
  <si>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</si>
  <si>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</si>
  <si>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</si>
  <si>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</si>
  <si>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</si>
  <si>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</si>
  <si>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</si>
  <si>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</si>
  <si>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</si>
  <si>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</si>
  <si>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</si>
  <si>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</si>
  <si>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</si>
  <si>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</si>
  <si>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</si>
  <si>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</si>
  <si>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</si>
  <si>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</si>
  <si>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</si>
  <si>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</si>
  <si>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</si>
  <si>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</si>
  <si>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</si>
  <si>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</si>
  <si>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</si>
  <si>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</si>
  <si>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</si>
  <si>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</si>
  <si>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</si>
  <si>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</si>
  <si>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</si>
  <si>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</si>
  <si>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</si>
  <si>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</si>
  <si>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</si>
  <si>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</si>
  <si>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</si>
  <si>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</si>
  <si>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</si>
  <si>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</si>
  <si>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</si>
  <si>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</si>
  <si>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</si>
  <si>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</si>
  <si>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</si>
  <si>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</si>
  <si>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</si>
  <si>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</si>
  <si>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</si>
  <si>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</si>
  <si>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</si>
  <si>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</si>
  <si>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</si>
  <si>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</si>
  <si>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</si>
  <si>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</si>
  <si>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</si>
  <si>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</si>
  <si>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</si>
  <si>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</si>
  <si>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</si>
  <si>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</si>
  <si>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</si>
  <si>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</si>
  <si>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</si>
  <si>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</si>
  <si>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</si>
  <si>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</si>
  <si>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</si>
  <si>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</si>
  <si>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</si>
  <si>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</si>
  <si>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</si>
  <si>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</si>
  <si>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</si>
  <si>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</si>
  <si>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</si>
  <si>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</si>
  <si>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</si>
  <si>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</si>
  <si>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</si>
  <si>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</si>
  <si>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</si>
  <si>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</si>
  <si>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</si>
  <si>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</si>
  <si>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</si>
  <si>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</si>
  <si>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</si>
  <si>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</si>
  <si>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</si>
  <si>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</si>
  <si>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</si>
  <si>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</si>
  <si>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</si>
  <si>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</si>
  <si>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</si>
  <si>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</si>
  <si>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</si>
  <si>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</si>
  <si>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</si>
  <si>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</si>
  <si>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</si>
  <si>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</si>
  <si>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</si>
  <si>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</si>
  <si>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</si>
  <si>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</si>
  <si>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</si>
  <si>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</si>
  <si>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</si>
  <si>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</si>
  <si>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</si>
  <si>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</si>
  <si>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</si>
  <si>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</si>
  <si>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</si>
  <si>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</si>
  <si>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</si>
  <si>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</si>
  <si>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</si>
  <si>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</si>
  <si>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</si>
  <si>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</si>
  <si>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</si>
  <si>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</si>
  <si>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</si>
  <si>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</si>
  <si>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</si>
  <si>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</si>
  <si>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</si>
  <si>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</si>
  <si>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</si>
  <si>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</si>
  <si>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</si>
  <si>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</si>
  <si>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</si>
  <si>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</si>
  <si>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</si>
  <si>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</si>
  <si>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</si>
  <si>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</si>
  <si>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</si>
  <si>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</si>
  <si>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</si>
  <si>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</si>
  <si>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</si>
  <si>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</si>
  <si>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</si>
  <si>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</si>
  <si>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</si>
  <si>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</si>
  <si>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</si>
  <si>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</si>
  <si>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</si>
  <si>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</si>
  <si>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</si>
  <si>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</si>
  <si>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</si>
  <si>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</si>
  <si>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</si>
  <si>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</si>
  <si>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</si>
  <si>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</si>
  <si>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</si>
  <si>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</si>
  <si>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</si>
  <si>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</si>
  <si>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</si>
  <si>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</si>
  <si>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</si>
  <si>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</si>
  <si>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</si>
  <si>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</si>
  <si>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</si>
  <si>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</si>
  <si>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</si>
  <si>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</si>
  <si>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</si>
  <si>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</si>
  <si>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</si>
  <si>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</si>
  <si>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</si>
  <si>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</si>
  <si>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</si>
  <si>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</si>
  <si>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</si>
  <si>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</si>
  <si>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</si>
  <si>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</si>
  <si>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</si>
  <si>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</si>
  <si>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</si>
  <si>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</si>
  <si>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</si>
  <si>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</si>
  <si>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</si>
  <si>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</si>
  <si>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</si>
  <si>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</si>
  <si>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</si>
  <si>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</si>
  <si>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</si>
  <si>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</si>
  <si>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</si>
  <si>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</si>
  <si>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</si>
  <si>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</si>
  <si>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</si>
  <si>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</si>
  <si>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</si>
  <si>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</si>
  <si>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</si>
  <si>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</si>
  <si>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</si>
  <si>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</si>
  <si>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</si>
  <si>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</si>
  <si>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</si>
  <si>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</si>
  <si>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</si>
  <si>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</si>
  <si>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</si>
  <si>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</si>
  <si>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</si>
  <si>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</si>
  <si>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</si>
  <si>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</si>
  <si>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</si>
  <si>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</si>
  <si>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</si>
  <si>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</si>
  <si>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</si>
  <si>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</si>
  <si>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</si>
  <si>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</si>
  <si>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</si>
  <si>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</si>
  <si>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</si>
  <si>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</si>
  <si>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</si>
  <si>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</si>
  <si>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</si>
  <si>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</si>
  <si>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</si>
  <si>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</si>
  <si>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</si>
  <si>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</si>
  <si>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</si>
  <si>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</si>
  <si>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</si>
  <si>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</si>
  <si>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</si>
  <si>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</si>
  <si>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</si>
  <si>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</si>
  <si>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</si>
  <si>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</si>
  <si>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</si>
  <si>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</si>
  <si>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</si>
  <si>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</si>
  <si>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</si>
  <si>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</si>
  <si>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</si>
  <si>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</si>
  <si>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</si>
  <si>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</si>
  <si>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</si>
  <si>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</si>
  <si>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</si>
  <si>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</si>
  <si>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</si>
  <si>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</si>
  <si>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</si>
  <si>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</si>
  <si>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</si>
  <si>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</si>
  <si>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</si>
  <si>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</si>
  <si>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</si>
  <si>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</si>
  <si>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</si>
  <si>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</si>
  <si>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</si>
  <si>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</si>
  <si>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</si>
  <si>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</si>
  <si>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</si>
  <si>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</si>
  <si>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</si>
  <si>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</si>
  <si>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</si>
  <si>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</si>
  <si>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</si>
  <si>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</si>
  <si>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</si>
  <si>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</si>
  <si>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</si>
  <si>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</si>
  <si>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</si>
  <si>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</si>
  <si>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</si>
  <si>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</si>
  <si>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</si>
  <si>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</si>
  <si>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</si>
  <si>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</si>
  <si>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</si>
  <si>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</si>
  <si>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</si>
  <si>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</si>
  <si>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</si>
  <si>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</si>
  <si>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</si>
  <si>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</si>
  <si>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</si>
  <si>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</si>
  <si>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</si>
  <si>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</si>
  <si>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</si>
  <si>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</si>
  <si>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</si>
  <si>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</si>
  <si>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</si>
  <si>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</si>
  <si>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</si>
  <si>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</si>
  <si>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</si>
  <si>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</si>
  <si>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</si>
  <si>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</si>
  <si>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</si>
  <si>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</si>
  <si>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</si>
  <si>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</si>
  <si>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</si>
  <si>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</si>
  <si>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</si>
  <si>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</si>
  <si>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</si>
  <si>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</si>
  <si>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</si>
  <si>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</si>
  <si>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</si>
  <si>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</si>
  <si>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</si>
  <si>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</si>
  <si>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</si>
  <si>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</si>
  <si>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</si>
  <si>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</si>
  <si>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</si>
  <si>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</si>
  <si>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</si>
  <si>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</si>
  <si>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</si>
  <si>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</si>
  <si>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</si>
  <si>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</si>
  <si>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</si>
  <si>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</si>
  <si>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</si>
  <si>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</si>
  <si>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</si>
  <si>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</si>
  <si>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</si>
  <si>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</si>
  <si>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</si>
  <si>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</si>
  <si>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</si>
  <si>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</si>
  <si>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</si>
  <si>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</si>
  <si>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</si>
  <si>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</si>
  <si>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</si>
  <si>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</si>
  <si>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</si>
  <si>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</si>
  <si>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</si>
  <si>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</si>
  <si>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</si>
  <si>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</si>
  <si>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</si>
  <si>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</si>
  <si>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</si>
  <si>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</si>
  <si>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</si>
  <si>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</si>
  <si>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</si>
  <si>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</si>
  <si>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</si>
  <si>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</si>
  <si>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</si>
  <si>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</si>
  <si>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</si>
  <si>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</si>
  <si>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</si>
  <si>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</si>
  <si>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</si>
  <si>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</si>
  <si>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</si>
  <si>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</si>
  <si>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</si>
  <si>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</si>
  <si>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</si>
  <si>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</si>
  <si>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</si>
  <si>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</si>
  <si>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</si>
  <si>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</si>
  <si>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</si>
  <si>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</si>
  <si>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</si>
  <si>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</si>
  <si>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</si>
  <si>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</si>
  <si>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</si>
  <si>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</si>
  <si>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</si>
  <si>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</si>
  <si>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</si>
  <si>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</si>
  <si>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</si>
  <si>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</si>
  <si>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</si>
  <si>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</si>
  <si>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</si>
  <si>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</si>
  <si>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</si>
  <si>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</si>
  <si>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</si>
  <si>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</si>
  <si>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</si>
  <si>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</si>
  <si>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</si>
  <si>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</si>
  <si>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</si>
  <si>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</si>
  <si>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</si>
  <si>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</si>
  <si>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</si>
  <si>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</si>
  <si>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</si>
  <si>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</si>
  <si>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</si>
  <si>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</si>
  <si>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</si>
  <si>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</si>
  <si>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</si>
  <si>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</si>
  <si>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</si>
  <si>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</si>
  <si>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</si>
  <si>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</si>
  <si>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</si>
  <si>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</si>
  <si>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</si>
  <si>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</si>
  <si>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</si>
  <si>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</si>
  <si>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</si>
  <si>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</si>
  <si>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</si>
  <si>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</si>
  <si>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</si>
  <si>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</si>
  <si>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</si>
  <si>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</si>
  <si>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</si>
  <si>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</si>
  <si>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</si>
  <si>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</si>
  <si>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</si>
  <si>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</si>
  <si>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</si>
  <si>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</si>
  <si>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</si>
  <si>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</si>
  <si>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</si>
  <si>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</si>
  <si>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</si>
  <si>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</si>
  <si>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</si>
  <si>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</si>
  <si>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</si>
  <si>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</si>
  <si>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</si>
  <si>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</si>
  <si>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</si>
  <si>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</si>
  <si>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</si>
  <si>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</si>
  <si>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</si>
  <si>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</si>
  <si>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</si>
  <si>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</si>
  <si>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</si>
  <si>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</si>
  <si>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</si>
  <si>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</si>
  <si>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</si>
  <si>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</si>
  <si>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</si>
  <si>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</si>
  <si>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</si>
  <si>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</si>
  <si>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</si>
  <si>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</si>
  <si>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</si>
  <si>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</si>
  <si>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</si>
  <si>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</si>
  <si>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</si>
  <si>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</si>
  <si>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</si>
  <si>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</si>
  <si>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</si>
  <si>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</si>
  <si>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</si>
  <si>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</si>
  <si>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</si>
  <si>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</si>
  <si>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</si>
  <si>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</si>
  <si>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</si>
  <si>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</si>
  <si>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</si>
  <si>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</si>
  <si>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</si>
  <si>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</si>
  <si>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</si>
  <si>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</si>
  <si>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</si>
  <si>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</si>
  <si>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</si>
  <si>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</si>
  <si>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</si>
  <si>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</si>
  <si>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</si>
  <si>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</si>
  <si>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</si>
  <si>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</si>
  <si>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</si>
  <si>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</si>
  <si>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</si>
  <si>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</si>
  <si>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</si>
  <si>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</si>
  <si>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</si>
  <si>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</si>
  <si>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</si>
  <si>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</si>
  <si>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</si>
  <si>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</si>
  <si>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</si>
  <si>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</si>
  <si>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</si>
  <si>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</si>
  <si>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</si>
  <si>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</si>
  <si>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</si>
  <si>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</si>
  <si>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</si>
  <si>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</si>
  <si>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</si>
  <si>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</si>
  <si>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</si>
  <si>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</si>
  <si>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</si>
  <si>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</si>
  <si>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</si>
  <si>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</si>
  <si>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</si>
  <si>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</si>
  <si>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</si>
  <si>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</si>
  <si>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</si>
  <si>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</si>
  <si>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</si>
  <si>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</si>
  <si>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</si>
  <si>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</si>
  <si>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</si>
  <si>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</si>
  <si>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</si>
  <si>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</si>
  <si>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</si>
  <si>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</si>
  <si>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</si>
  <si>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</si>
  <si>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</si>
  <si>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</si>
  <si>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</si>
  <si>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</si>
  <si>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</si>
  <si>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</si>
  <si>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</si>
  <si>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</si>
  <si>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</si>
  <si>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</si>
  <si>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</si>
  <si>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</si>
  <si>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</si>
  <si>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</si>
  <si>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</si>
  <si>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</si>
  <si>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</si>
  <si>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</si>
  <si>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</si>
  <si>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</si>
  <si>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</si>
  <si>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</si>
  <si>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</si>
  <si>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</si>
  <si>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</si>
  <si>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</si>
  <si>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</si>
  <si>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</si>
  <si>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</si>
  <si>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</si>
  <si>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</si>
  <si>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</si>
  <si>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</si>
  <si>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</si>
  <si>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</si>
  <si>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</si>
  <si>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</si>
  <si>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</si>
  <si>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</si>
  <si>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</si>
  <si>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</si>
  <si>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</si>
  <si>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</si>
  <si>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</si>
  <si>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</si>
  <si>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</si>
  <si>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</si>
  <si>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</si>
  <si>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</si>
  <si>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</si>
  <si>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</si>
  <si>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</si>
  <si>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</si>
  <si>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</si>
  <si>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</si>
  <si>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</si>
  <si>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</si>
  <si>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</si>
  <si>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</si>
  <si>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</si>
  <si>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</si>
  <si>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</si>
  <si>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</si>
  <si>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</si>
  <si>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</si>
  <si>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</si>
  <si>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</si>
  <si>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</si>
  <si>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</si>
  <si>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</si>
  <si>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</si>
  <si>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</si>
  <si>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</si>
  <si>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</si>
  <si>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</si>
  <si>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</si>
  <si>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</si>
  <si>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</si>
  <si>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</si>
  <si>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</si>
  <si>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</si>
  <si>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</si>
  <si>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</si>
  <si>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</si>
  <si>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</si>
  <si>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</si>
  <si>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</si>
  <si>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</si>
  <si>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</si>
  <si>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</si>
  <si>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</si>
  <si>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</si>
  <si>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</si>
  <si>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</si>
  <si>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</si>
  <si>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</si>
  <si>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</si>
  <si>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</si>
  <si>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</si>
  <si>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</si>
  <si>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</si>
  <si>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</si>
  <si>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</si>
  <si>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</si>
  <si>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</si>
  <si>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</si>
  <si>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</si>
  <si>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</si>
  <si>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</si>
  <si>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</si>
  <si>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</si>
  <si>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</si>
  <si>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</si>
  <si>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</si>
  <si>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</si>
  <si>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</si>
  <si>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</si>
  <si>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</si>
  <si>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</si>
  <si>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</si>
  <si>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</si>
  <si>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</si>
  <si>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</si>
  <si>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</si>
  <si>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</si>
  <si>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</si>
  <si>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</si>
  <si>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</si>
  <si>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</si>
  <si>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</si>
  <si>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</si>
  <si>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</si>
  <si>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</si>
  <si>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</si>
  <si>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</si>
  <si>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</si>
  <si>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</si>
  <si>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</si>
  <si>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</si>
  <si>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</si>
  <si>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</si>
  <si>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</si>
  <si>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</si>
  <si>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</si>
  <si>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</si>
  <si>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</si>
  <si>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</si>
  <si>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</si>
  <si>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</si>
  <si>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</si>
  <si>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</si>
  <si>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</si>
  <si>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</si>
  <si>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</si>
  <si>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</si>
  <si>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</si>
  <si>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</si>
  <si>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</si>
  <si>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</si>
  <si>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</si>
  <si>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</si>
  <si>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</si>
  <si>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</si>
  <si>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</si>
  <si>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</si>
  <si>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</si>
  <si>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</si>
  <si>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</si>
  <si>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</si>
  <si>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</si>
  <si>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</si>
  <si>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</si>
  <si>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</si>
  <si>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</si>
  <si>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</si>
  <si>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</si>
  <si>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</si>
  <si>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</si>
  <si>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</si>
  <si>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</si>
  <si>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</si>
  <si>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</si>
  <si>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</si>
  <si>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</si>
  <si>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</si>
  <si>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</si>
  <si>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</si>
  <si>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</si>
  <si>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</si>
  <si>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</si>
  <si>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</si>
  <si>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</si>
  <si>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</si>
  <si>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</si>
  <si>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</si>
  <si>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</si>
  <si>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</si>
  <si>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</si>
  <si>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</si>
  <si>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</si>
  <si>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</si>
  <si>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</si>
  <si>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</si>
  <si>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</si>
  <si>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</si>
  <si>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</si>
  <si>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</si>
  <si>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</si>
  <si>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</si>
  <si>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</si>
  <si>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</si>
  <si>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</si>
  <si>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</si>
  <si>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</si>
  <si>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</si>
  <si>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</si>
  <si>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</si>
  <si>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</si>
  <si>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</si>
  <si>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</si>
  <si>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</si>
  <si>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</si>
  <si>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</si>
  <si>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</si>
  <si>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</si>
  <si>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</si>
  <si>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</si>
  <si>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</si>
  <si>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</si>
  <si>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</si>
  <si>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</si>
  <si>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</si>
  <si>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</si>
  <si>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</si>
  <si>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</si>
  <si>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</si>
  <si>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</si>
  <si>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</si>
  <si>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</si>
  <si>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</si>
  <si>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</si>
  <si>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</si>
  <si>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</si>
  <si>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</si>
  <si>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</si>
  <si>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</si>
  <si>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</si>
  <si>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</si>
  <si>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</si>
  <si>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</si>
  <si>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</si>
  <si>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</si>
  <si>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</si>
  <si>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</si>
  <si>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</si>
  <si>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</si>
  <si>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</si>
  <si>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</si>
  <si>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</si>
  <si>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</si>
  <si>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</si>
  <si>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</si>
  <si>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</si>
  <si>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</si>
  <si>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</si>
  <si>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</si>
  <si>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</si>
  <si>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</si>
  <si>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</si>
  <si>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</si>
  <si>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</si>
  <si>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</si>
  <si>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</si>
  <si>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</si>
  <si>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</si>
  <si>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</si>
  <si>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</si>
  <si>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</si>
  <si>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</si>
  <si>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</si>
  <si>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</si>
  <si>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</si>
  <si>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</si>
  <si>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</si>
  <si>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</si>
  <si>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</si>
  <si>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</si>
  <si>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</si>
  <si>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</si>
  <si>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</si>
  <si>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</si>
  <si>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</si>
  <si>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</si>
  <si>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</si>
  <si>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</si>
  <si>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</si>
  <si>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</si>
  <si>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</si>
  <si>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</si>
  <si>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</si>
  <si>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</si>
  <si>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</si>
  <si>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</si>
  <si>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</si>
  <si>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</si>
  <si>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</si>
  <si>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</si>
  <si>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</si>
  <si>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</si>
  <si>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</si>
  <si>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</si>
  <si>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</si>
  <si>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</si>
  <si>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</si>
  <si>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</si>
  <si>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</si>
  <si>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</si>
  <si>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</si>
  <si>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</si>
  <si>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</si>
  <si>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</si>
  <si>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</si>
  <si>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</si>
  <si>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</si>
  <si>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</si>
  <si>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</si>
  <si>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</si>
  <si>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</si>
  <si>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</si>
  <si>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</si>
  <si>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</si>
  <si>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</si>
  <si>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</si>
  <si>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</si>
  <si>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</si>
  <si>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</si>
  <si>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</si>
  <si>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</si>
  <si>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</si>
  <si>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</si>
  <si>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</si>
  <si>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</si>
  <si>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</si>
  <si>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</si>
  <si>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</si>
  <si>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</si>
  <si>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</si>
  <si>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</si>
  <si>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</si>
  <si>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</si>
  <si>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</si>
  <si>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</si>
  <si>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</si>
  <si>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</si>
  <si>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</si>
  <si>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</si>
  <si>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</si>
  <si>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</si>
  <si>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</si>
  <si>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</si>
  <si>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</si>
  <si>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</si>
  <si>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</si>
  <si>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</si>
  <si>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</si>
  <si>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</si>
  <si>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</si>
  <si>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</si>
  <si>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</si>
  <si>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</si>
  <si>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</si>
  <si>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</si>
  <si>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</si>
  <si>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</si>
  <si>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</si>
  <si>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</si>
  <si>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</si>
  <si>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</si>
  <si>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</si>
  <si>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</si>
  <si>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</si>
  <si>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</si>
  <si>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</si>
  <si>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</si>
  <si>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</si>
  <si>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</si>
  <si>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</si>
  <si>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</si>
  <si>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</si>
  <si>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</si>
  <si>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</si>
  <si>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</si>
  <si>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</si>
  <si>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</si>
  <si>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</si>
  <si>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</si>
  <si>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</si>
  <si>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</si>
  <si>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</si>
  <si>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</si>
  <si>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</si>
  <si>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</si>
  <si>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</si>
  <si>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</si>
  <si>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</si>
  <si>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</si>
  <si>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</si>
  <si>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</si>
  <si>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</si>
  <si>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</si>
  <si>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</si>
  <si>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</si>
  <si>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</si>
  <si>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</si>
  <si>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</si>
  <si>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</si>
  <si>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</si>
  <si>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</si>
  <si>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</si>
  <si>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</si>
  <si>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</si>
  <si>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</si>
  <si>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</si>
  <si>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</si>
  <si>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</si>
  <si>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</si>
  <si>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</si>
  <si>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</si>
  <si>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</si>
  <si>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</si>
  <si>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</si>
  <si>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</si>
  <si>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</si>
  <si>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</si>
  <si>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</si>
  <si>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</si>
  <si>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</si>
  <si>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</si>
  <si>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</si>
  <si>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</si>
  <si>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</si>
  <si>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</si>
  <si>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</si>
  <si>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</si>
  <si>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</si>
  <si>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</si>
  <si>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</si>
  <si>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</si>
  <si>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</si>
  <si>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</si>
  <si>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</si>
  <si>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</si>
  <si>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</si>
  <si>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</si>
  <si>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</si>
  <si>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</si>
  <si>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</si>
  <si>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</si>
  <si>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</si>
  <si>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</si>
  <si>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</si>
  <si>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</si>
  <si>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</si>
  <si>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</si>
  <si>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</si>
  <si>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</si>
  <si>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</si>
  <si>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</si>
  <si>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</si>
  <si>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</si>
  <si>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</si>
  <si>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</si>
  <si>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</si>
  <si>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</si>
  <si>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</si>
  <si>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</si>
  <si>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</si>
  <si>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</si>
  <si>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</si>
  <si>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</si>
  <si>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</si>
  <si>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</si>
  <si>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</si>
  <si>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</si>
  <si>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</si>
  <si>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</si>
  <si>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</si>
  <si>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</si>
  <si>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</si>
  <si>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</si>
  <si>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</si>
  <si>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</si>
  <si>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</si>
  <si>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</si>
  <si>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</si>
  <si>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</si>
  <si>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</si>
  <si>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</si>
  <si>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</si>
  <si>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</si>
  <si>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</si>
  <si>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</si>
  <si>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</si>
  <si>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</si>
  <si>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</si>
  <si>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</si>
  <si>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</si>
  <si>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</si>
  <si>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</si>
  <si>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</si>
  <si>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</si>
  <si>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</si>
  <si>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</si>
  <si>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</si>
  <si>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</si>
  <si>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</si>
  <si>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</si>
  <si>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</si>
  <si>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</si>
  <si>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</si>
  <si>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</si>
  <si>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</si>
  <si>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</si>
  <si>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</si>
  <si>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</si>
  <si>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</si>
  <si>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</si>
  <si>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</si>
  <si>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</si>
  <si>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</si>
  <si>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</si>
  <si>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</si>
  <si>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</si>
  <si>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</si>
  <si>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</si>
  <si>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</si>
  <si>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</si>
  <si>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</si>
  <si>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</si>
  <si>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</si>
  <si>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</si>
  <si>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</si>
  <si>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</si>
  <si>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</si>
  <si>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</si>
  <si>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</si>
  <si>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</si>
  <si>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</si>
  <si>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</si>
  <si>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</si>
  <si>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</si>
  <si>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</si>
  <si>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</si>
  <si>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</si>
  <si>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</si>
  <si>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</si>
  <si>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</si>
  <si>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</si>
  <si>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</si>
  <si>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</si>
  <si>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</si>
  <si>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</si>
  <si>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</si>
  <si>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</si>
  <si>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</si>
  <si>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</si>
  <si>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</si>
  <si>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</si>
  <si>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</si>
  <si>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</si>
  <si>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</si>
  <si>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</si>
  <si>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</si>
  <si>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</si>
  <si>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</si>
  <si>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</si>
  <si>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</si>
  <si>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</si>
  <si>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</si>
  <si>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</si>
  <si>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</si>
  <si>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</si>
  <si>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</si>
  <si>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</si>
  <si>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</si>
  <si>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</si>
  <si>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</si>
  <si>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</si>
  <si>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</si>
  <si>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</si>
  <si>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</si>
  <si>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</si>
  <si>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</si>
  <si>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</si>
  <si>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</si>
  <si>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</si>
  <si>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</si>
  <si>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</si>
  <si>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</si>
  <si>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</si>
  <si>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</si>
  <si>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</si>
  <si>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</si>
  <si>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</si>
  <si>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</si>
  <si>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</si>
  <si>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</si>
  <si>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</si>
  <si>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</si>
  <si>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</si>
  <si>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</si>
  <si>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</si>
  <si>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</si>
  <si>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</si>
  <si>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</si>
  <si>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</si>
  <si>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</si>
  <si>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</si>
  <si>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</si>
  <si>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</si>
  <si>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</si>
  <si>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</si>
  <si>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</si>
  <si>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</si>
  <si>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</si>
  <si>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</si>
  <si>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</si>
  <si>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</si>
  <si>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</si>
  <si>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</si>
  <si>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</si>
  <si>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</si>
  <si>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</si>
  <si>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</si>
  <si>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</si>
  <si>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</si>
  <si>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</si>
  <si>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</si>
  <si>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</si>
  <si>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</si>
  <si>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</si>
  <si>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</si>
  <si>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</si>
  <si>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</si>
  <si>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</si>
  <si>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</si>
  <si>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</si>
  <si>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</si>
  <si>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</si>
  <si>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</si>
  <si>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</si>
  <si>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</si>
  <si>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</si>
  <si>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</si>
  <si>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</si>
  <si>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</si>
  <si>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</si>
  <si>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</si>
  <si>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</si>
  <si>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</si>
  <si>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</si>
  <si>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</si>
  <si>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</si>
  <si>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</si>
  <si>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</si>
  <si>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</si>
  <si>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</si>
  <si>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</si>
  <si>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</si>
  <si>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</si>
  <si>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</si>
  <si>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</si>
  <si>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</si>
  <si>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</si>
  <si>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</si>
  <si>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</si>
  <si>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</si>
  <si>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</si>
  <si>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</si>
  <si>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</si>
  <si>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</si>
  <si>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</si>
  <si>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</si>
  <si>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</si>
  <si>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</si>
  <si>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</si>
  <si>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</si>
  <si>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</si>
  <si>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</si>
  <si>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</si>
  <si>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</si>
  <si>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</si>
  <si>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</si>
  <si>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</si>
  <si>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</si>
  <si>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</si>
  <si>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</si>
  <si>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</si>
  <si>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</si>
  <si>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</si>
  <si>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</si>
  <si>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</si>
  <si>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</si>
  <si>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</si>
  <si>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</si>
  <si>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</si>
  <si>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</si>
  <si>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</si>
  <si>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</si>
  <si>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</si>
  <si>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</si>
  <si>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</si>
  <si>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</si>
  <si>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</si>
  <si>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</si>
  <si>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</si>
  <si>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</si>
  <si>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</si>
  <si>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</si>
  <si>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</si>
  <si>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</si>
  <si>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</si>
  <si>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</si>
  <si>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</si>
  <si>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</si>
  <si>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</si>
  <si>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</si>
  <si>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</si>
  <si>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</si>
  <si>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</si>
  <si>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</si>
  <si>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</si>
  <si>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</si>
  <si>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</si>
  <si>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</si>
  <si>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</si>
  <si>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</si>
  <si>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</si>
  <si>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</si>
  <si>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</si>
  <si>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</si>
  <si>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</si>
  <si>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</si>
  <si>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</si>
  <si>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</si>
  <si>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</si>
  <si>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</si>
  <si>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</si>
  <si>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</si>
  <si>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</si>
  <si>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</si>
  <si>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</si>
  <si>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</si>
  <si>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</si>
  <si>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</si>
  <si>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</si>
  <si>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</si>
  <si>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</si>
  <si>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</si>
  <si>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</si>
  <si>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</si>
  <si>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</si>
  <si>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</si>
  <si>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</si>
  <si>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</si>
  <si>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</si>
  <si>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</si>
  <si>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</si>
  <si>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</si>
  <si>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</si>
  <si>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</si>
  <si>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</si>
  <si>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</si>
  <si>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</si>
  <si>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</si>
  <si>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</si>
  <si>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</si>
  <si>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</si>
  <si>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</si>
  <si>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</si>
  <si>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</si>
  <si>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</si>
  <si>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</si>
  <si>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</si>
  <si>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</si>
  <si>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</si>
  <si>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</si>
  <si>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</si>
  <si>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</si>
  <si>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</si>
  <si>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</si>
  <si>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</si>
  <si>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</si>
  <si>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</si>
  <si>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</si>
  <si>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</si>
  <si>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</si>
  <si>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</si>
  <si>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</si>
  <si>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</si>
  <si>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</si>
  <si>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</si>
  <si>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</si>
  <si>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</si>
  <si>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</si>
  <si>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</si>
  <si>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</si>
  <si>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</si>
  <si>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</si>
  <si>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</si>
  <si>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</si>
  <si>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</si>
  <si>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</si>
  <si>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</si>
  <si>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</si>
  <si>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</si>
  <si>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</si>
  <si>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</si>
  <si>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</si>
  <si>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</si>
  <si>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</si>
  <si>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</si>
  <si>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</si>
  <si>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</si>
  <si>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</si>
  <si>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</si>
  <si>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</si>
  <si>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</si>
  <si>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</si>
  <si>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</si>
  <si>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</si>
  <si>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</si>
  <si>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</si>
  <si>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</si>
  <si>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</si>
  <si>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</si>
  <si>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</si>
  <si>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</si>
  <si>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</si>
  <si>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</si>
  <si>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</si>
  <si>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</si>
  <si>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</si>
  <si>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</si>
  <si>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</si>
  <si>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</si>
  <si>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</si>
  <si>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</si>
  <si>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</si>
  <si>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</si>
  <si>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</si>
  <si>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</si>
  <si>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</si>
  <si>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</si>
  <si>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</si>
  <si>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</si>
  <si>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</si>
  <si>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</si>
  <si>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</si>
  <si>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</si>
  <si>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</si>
  <si>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</si>
  <si>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</si>
  <si>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</si>
  <si>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</si>
  <si>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</si>
  <si>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</si>
  <si>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</si>
  <si>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</si>
  <si>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</si>
  <si>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</si>
  <si>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</si>
  <si>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</si>
  <si>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</si>
  <si>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</si>
  <si>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</si>
  <si>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</si>
  <si>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</si>
  <si>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</si>
  <si>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</si>
  <si>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</si>
  <si>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</si>
  <si>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</si>
  <si>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</si>
  <si>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</si>
  <si>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</si>
  <si>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</si>
  <si>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</si>
  <si>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</si>
  <si>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</si>
  <si>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</si>
  <si>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</si>
  <si>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</si>
  <si>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</si>
  <si>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</si>
  <si>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</si>
  <si>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</si>
  <si>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</si>
  <si>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</si>
  <si>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</si>
  <si>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</si>
  <si>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</si>
  <si>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</si>
  <si>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</si>
  <si>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</si>
  <si>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</si>
  <si>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</si>
  <si>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</si>
  <si>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</si>
  <si>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</si>
  <si>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</si>
  <si>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</si>
  <si>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</si>
  <si>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</si>
  <si>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</si>
  <si>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</si>
  <si>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</si>
  <si>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</si>
  <si>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</si>
  <si>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</si>
  <si>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</si>
  <si>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</si>
  <si>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</si>
  <si>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</si>
  <si>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</si>
  <si>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</si>
  <si>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</si>
  <si>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</si>
  <si>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</si>
  <si>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</si>
  <si>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</si>
  <si>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</si>
  <si>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</si>
  <si>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</si>
  <si>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</si>
  <si>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</si>
  <si>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</si>
  <si>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</si>
  <si>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</si>
  <si>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</si>
  <si>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</si>
  <si>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</si>
  <si>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</si>
  <si>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</si>
  <si>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</si>
  <si>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</si>
  <si>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</si>
  <si>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</si>
  <si>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</si>
  <si>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</si>
  <si>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</si>
  <si>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</si>
  <si>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</si>
  <si>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</si>
  <si>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</si>
  <si>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</si>
  <si>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</si>
  <si>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</si>
  <si>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</si>
  <si>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</si>
  <si>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</si>
  <si>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</si>
  <si>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</si>
  <si>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</si>
  <si>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</si>
  <si>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</si>
  <si>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</si>
  <si>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</si>
  <si>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</si>
  <si>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</si>
  <si>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</si>
  <si>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</si>
  <si>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</si>
  <si>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</si>
  <si>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</si>
  <si>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</si>
  <si>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</si>
  <si>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</si>
  <si>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</si>
  <si>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</si>
  <si>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</si>
  <si>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</si>
  <si>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</si>
  <si>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</si>
  <si>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</si>
  <si>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</si>
  <si>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</si>
  <si>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</si>
  <si>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</si>
  <si>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</si>
  <si>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</si>
  <si>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</si>
  <si>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</si>
  <si>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</si>
  <si>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</si>
  <si>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</si>
  <si>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</si>
  <si>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</si>
  <si>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</si>
  <si>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</si>
  <si>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</si>
  <si>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</si>
  <si>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</si>
  <si>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</si>
  <si>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</si>
  <si>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</si>
  <si>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</si>
  <si>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</si>
  <si>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</si>
  <si>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</si>
  <si>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</si>
  <si>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</si>
  <si>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</si>
  <si>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</si>
  <si>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</si>
  <si>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</si>
  <si>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</si>
  <si>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</si>
  <si>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</si>
  <si>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</si>
  <si>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</si>
  <si>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</si>
  <si>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</si>
  <si>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</si>
  <si>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</si>
  <si>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</si>
  <si>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</si>
  <si>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</si>
  <si>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</si>
  <si>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</si>
  <si>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</si>
  <si>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</si>
  <si>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</si>
  <si>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</si>
  <si>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</si>
  <si>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</si>
  <si>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</si>
  <si>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</si>
  <si>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</si>
  <si>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</si>
  <si>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</si>
  <si>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</si>
  <si>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</si>
  <si>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</si>
  <si>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</si>
  <si>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</si>
  <si>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</si>
  <si>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</si>
  <si>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</si>
  <si>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</si>
  <si>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</si>
  <si>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</si>
  <si>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</si>
  <si>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</si>
  <si>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</si>
  <si>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</si>
  <si>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</si>
  <si>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</si>
  <si>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</si>
  <si>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</si>
  <si>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</si>
  <si>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</si>
  <si>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</si>
  <si>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</si>
  <si>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</si>
  <si>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</si>
  <si>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</si>
  <si>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</si>
  <si>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</si>
  <si>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</si>
  <si>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</si>
  <si>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</si>
  <si>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</si>
  <si>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</si>
  <si>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</si>
  <si>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</si>
  <si>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</si>
  <si>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</si>
  <si>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</si>
  <si>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</si>
  <si>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</si>
  <si>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</si>
  <si>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</si>
  <si>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</si>
  <si>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</si>
  <si>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</si>
  <si>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</si>
  <si>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</si>
  <si>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</si>
  <si>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</si>
  <si>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</si>
  <si>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</si>
  <si>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</si>
  <si>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</si>
  <si>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</si>
  <si>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</si>
  <si>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</si>
  <si>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</si>
  <si>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</si>
  <si>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</si>
  <si>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</si>
  <si>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</si>
  <si>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</si>
  <si>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</si>
  <si>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</si>
  <si>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</si>
  <si>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</si>
  <si>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</si>
  <si>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</si>
  <si>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</si>
  <si>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</si>
  <si>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</si>
  <si>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</si>
  <si>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</si>
  <si>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</si>
  <si>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</si>
  <si>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</si>
  <si>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</si>
  <si>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</si>
  <si>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</si>
  <si>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</si>
  <si>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</si>
  <si>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</si>
  <si>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</si>
  <si>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</si>
  <si>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</si>
  <si>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</si>
  <si>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</si>
  <si>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</si>
  <si>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</si>
  <si>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</si>
  <si>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</si>
  <si>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</si>
  <si>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</si>
  <si>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</si>
  <si>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</si>
  <si>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</si>
  <si>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</si>
  <si>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</si>
  <si>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</si>
  <si>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</si>
  <si>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</si>
  <si>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</si>
  <si>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</si>
  <si>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</si>
  <si>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</si>
  <si>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</si>
  <si>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</si>
  <si>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</si>
  <si>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</si>
  <si>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</si>
  <si>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</si>
  <si>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</si>
  <si>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</si>
  <si>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</si>
  <si>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</si>
  <si>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</si>
  <si>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</si>
  <si>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</si>
  <si>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</si>
  <si>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</si>
  <si>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</si>
  <si>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</si>
  <si>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</si>
  <si>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</si>
  <si>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</si>
  <si>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</si>
  <si>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</si>
  <si>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</si>
  <si>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</si>
  <si>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</si>
  <si>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</si>
  <si>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</si>
  <si>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</si>
  <si>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</si>
  <si>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</si>
  <si>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</si>
  <si>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</si>
  <si>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</si>
  <si>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</si>
  <si>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</si>
  <si>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</si>
  <si>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</si>
  <si>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</si>
  <si>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</si>
  <si>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</si>
  <si>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</si>
  <si>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</si>
  <si>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</si>
  <si>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</si>
  <si>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</si>
  <si>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</si>
  <si>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</si>
  <si>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</si>
  <si>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</si>
  <si>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</si>
  <si>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</si>
  <si>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</si>
  <si>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</si>
  <si>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</si>
  <si>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</si>
  <si>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</si>
  <si>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</si>
  <si>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</si>
  <si>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</si>
  <si>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</si>
  <si>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</si>
  <si>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</si>
  <si>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</si>
  <si>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</si>
  <si>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</si>
  <si>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</si>
  <si>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</si>
  <si>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</si>
  <si>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</si>
  <si>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</si>
  <si>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</si>
  <si>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</si>
  <si>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</si>
  <si>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</si>
  <si>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</si>
  <si>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</si>
  <si>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</si>
  <si>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</si>
  <si>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</si>
  <si>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</si>
  <si>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</si>
  <si>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</si>
  <si>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</si>
  <si>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</si>
  <si>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</si>
  <si>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</si>
  <si>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</si>
  <si>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</si>
  <si>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</si>
  <si>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</si>
  <si>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</si>
  <si>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</si>
  <si>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</si>
  <si>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</si>
  <si>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</si>
  <si>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</si>
  <si>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</si>
  <si>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</si>
  <si>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</si>
  <si>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</si>
  <si>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</si>
  <si>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</si>
  <si>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</si>
  <si>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</si>
  <si>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</si>
  <si>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</si>
  <si>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</si>
  <si>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</si>
  <si>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</si>
  <si>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</si>
  <si>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</si>
  <si>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</si>
  <si>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</si>
  <si>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</si>
  <si>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</si>
  <si>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</si>
  <si>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</si>
  <si>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</si>
  <si>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</si>
  <si>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</si>
  <si>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</si>
  <si>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</si>
  <si>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</si>
  <si>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</si>
  <si>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</si>
  <si>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</si>
  <si>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</si>
  <si>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</si>
  <si>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</si>
  <si>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</si>
  <si>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</si>
  <si>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</si>
  <si>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</si>
  <si>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</si>
  <si>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</si>
  <si>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</si>
  <si>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</si>
  <si>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</si>
  <si>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</si>
  <si>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</si>
  <si>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</si>
  <si>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</si>
  <si>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</si>
  <si>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</si>
  <si>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</si>
  <si>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</si>
  <si>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</si>
  <si>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</si>
  <si>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</si>
  <si>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</si>
  <si>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</si>
  <si>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</si>
  <si>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</si>
  <si>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</si>
  <si>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</si>
  <si>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</si>
  <si>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</si>
  <si>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</si>
  <si>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</si>
  <si>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</si>
  <si>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</si>
  <si>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</si>
  <si>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</si>
  <si>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</si>
  <si>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</si>
  <si>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</si>
  <si>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</si>
  <si>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</si>
  <si>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</si>
  <si>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</si>
  <si>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</si>
  <si>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</si>
  <si>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</si>
  <si>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</si>
  <si>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</si>
  <si>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</si>
  <si>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</si>
  <si>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</si>
  <si>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</si>
  <si>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</si>
  <si>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</si>
  <si>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</si>
  <si>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</si>
  <si>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</si>
  <si>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</si>
  <si>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</si>
  <si>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</si>
  <si>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</si>
  <si>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</si>
  <si>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</si>
  <si>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</si>
  <si>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</si>
  <si>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</si>
  <si>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</si>
  <si>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</si>
  <si>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</si>
  <si>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</si>
  <si>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</si>
  <si>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</si>
  <si>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</si>
  <si>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</si>
  <si>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</si>
  <si>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</si>
  <si>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</si>
  <si>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</si>
  <si>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</si>
  <si>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</si>
  <si>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</si>
  <si>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</si>
  <si>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</si>
  <si>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</si>
  <si>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</si>
  <si>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</si>
  <si>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</si>
  <si>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</si>
  <si>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</si>
  <si>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</si>
  <si>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</si>
  <si>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</si>
  <si>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</si>
  <si>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</si>
  <si>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</si>
  <si>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</si>
  <si>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</si>
  <si>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</si>
  <si>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</si>
  <si>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</si>
  <si>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</si>
  <si>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</si>
  <si>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</si>
  <si>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</si>
  <si>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</si>
  <si>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</si>
  <si>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</si>
  <si>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</si>
  <si>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</si>
  <si>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</si>
  <si>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</si>
  <si>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</si>
  <si>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</si>
  <si>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</si>
  <si>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</si>
  <si>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</si>
  <si>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</si>
  <si>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</si>
  <si>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</si>
  <si>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</si>
  <si>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</si>
  <si>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</si>
  <si>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</si>
  <si>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</si>
  <si>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</si>
  <si>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</si>
  <si>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</si>
  <si>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</si>
  <si>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</si>
  <si>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</si>
  <si>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</si>
  <si>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</si>
  <si>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</si>
  <si>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</si>
  <si>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</si>
  <si>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</si>
  <si>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</si>
  <si>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</si>
  <si>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</si>
  <si>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</si>
  <si>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</si>
  <si>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</si>
  <si>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</si>
  <si>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</si>
  <si>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</si>
  <si>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</si>
  <si>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</si>
  <si>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</si>
  <si>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</si>
  <si>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</si>
  <si>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</si>
  <si>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</si>
  <si>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</si>
  <si>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</si>
  <si>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</si>
  <si>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</si>
  <si>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</si>
  <si>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</si>
  <si>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</si>
  <si>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</si>
  <si>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</si>
  <si>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</si>
  <si>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</si>
  <si>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</si>
  <si>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</si>
  <si>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</si>
  <si>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</si>
  <si>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</si>
  <si>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</si>
  <si>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</si>
  <si>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</si>
  <si>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</si>
  <si>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</si>
  <si>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</si>
  <si>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</si>
  <si>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</si>
  <si>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</si>
  <si>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</si>
  <si>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</si>
  <si>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</si>
  <si>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</si>
  <si>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</si>
  <si>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</si>
  <si>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</si>
  <si>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</si>
  <si>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</si>
  <si>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</si>
  <si>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</si>
  <si>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</si>
  <si>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</si>
  <si>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</si>
  <si>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</si>
  <si>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</si>
  <si>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</si>
  <si>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</si>
  <si>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</si>
  <si>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</si>
  <si>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</si>
  <si>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</si>
  <si>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</si>
  <si>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</si>
  <si>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</si>
  <si>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</si>
  <si>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</si>
  <si>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</si>
  <si>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</si>
  <si>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</si>
  <si>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</si>
  <si>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</si>
  <si>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</si>
  <si>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</si>
  <si>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</si>
  <si>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</si>
  <si>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</si>
  <si>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</si>
  <si>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</si>
  <si>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</si>
  <si>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</si>
  <si>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</si>
  <si>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</si>
  <si>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</si>
  <si>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</si>
  <si>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</si>
  <si>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</si>
  <si>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</si>
  <si>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</si>
  <si>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</si>
  <si>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</si>
  <si>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</si>
  <si>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</si>
  <si>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</si>
  <si>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</si>
  <si>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</si>
  <si>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</si>
  <si>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</si>
  <si>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</si>
  <si>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</si>
  <si>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</si>
  <si>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</si>
  <si>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</si>
  <si>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</si>
  <si>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</si>
  <si>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</si>
  <si>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</si>
  <si>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</si>
  <si>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</si>
  <si>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</si>
  <si>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</si>
  <si>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</si>
  <si>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</si>
  <si>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</si>
  <si>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</si>
  <si>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</si>
  <si>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</si>
  <si>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</si>
  <si>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</si>
  <si>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</si>
  <si>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</si>
  <si>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</si>
  <si>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</si>
  <si>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</si>
  <si>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</si>
  <si>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</si>
  <si>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</si>
  <si>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</si>
  <si>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</si>
  <si>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</si>
  <si>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</si>
  <si>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</si>
  <si>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</si>
  <si>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</si>
  <si>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</si>
  <si>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</si>
  <si>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</si>
  <si>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</si>
  <si>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</si>
  <si>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</si>
  <si>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</si>
  <si>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</si>
  <si>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</si>
  <si>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</si>
  <si>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</si>
  <si>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</si>
  <si>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</si>
  <si>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</si>
  <si>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</si>
  <si>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</si>
  <si>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</si>
  <si>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</si>
  <si>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</si>
  <si>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</si>
  <si>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</si>
  <si>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</si>
  <si>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</si>
  <si>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</si>
  <si>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</si>
  <si>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</si>
  <si>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</si>
  <si>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</si>
  <si>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</si>
  <si>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</si>
  <si>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</si>
  <si>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</si>
  <si>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</si>
  <si>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</si>
  <si>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</si>
  <si>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</si>
  <si>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</si>
  <si>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</si>
  <si>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</si>
  <si>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</si>
  <si>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</si>
  <si>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</si>
  <si>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</si>
  <si>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</si>
  <si>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</si>
  <si>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</si>
  <si>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</si>
  <si>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</si>
  <si>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</si>
  <si>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</si>
  <si>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</si>
  <si>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</si>
  <si>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</si>
  <si>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</si>
  <si>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</si>
  <si>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</si>
  <si>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</si>
  <si>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</si>
  <si>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</si>
  <si>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</si>
  <si>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</si>
  <si>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</si>
  <si>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</si>
  <si>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</si>
  <si>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</si>
  <si>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</si>
  <si>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</si>
  <si>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</si>
  <si>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</si>
  <si>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</si>
  <si>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</si>
  <si>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</si>
  <si>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</si>
  <si>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</si>
  <si>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</si>
  <si>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</si>
  <si>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</si>
  <si>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</si>
  <si>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</si>
  <si>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</si>
  <si>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</si>
  <si>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</si>
  <si>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</si>
  <si>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</si>
  <si>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</si>
  <si>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</si>
  <si>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</si>
  <si>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</si>
  <si>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</si>
  <si>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</si>
  <si>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</si>
  <si>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</si>
  <si>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</si>
  <si>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</si>
  <si>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</si>
  <si>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</si>
  <si>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</si>
  <si>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</si>
  <si>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</si>
  <si>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</si>
  <si>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</si>
  <si>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</si>
  <si>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</si>
  <si>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</si>
  <si>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</si>
  <si>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</si>
  <si>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</si>
  <si>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</si>
  <si>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</si>
  <si>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</si>
  <si>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</si>
  <si>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</si>
  <si>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</si>
  <si>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</si>
  <si>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</si>
  <si>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</si>
  <si>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</si>
  <si>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</si>
  <si>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</si>
  <si>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</si>
  <si>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</si>
  <si>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</si>
  <si>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</si>
  <si>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</si>
  <si>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</si>
  <si>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</si>
  <si>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</si>
  <si>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</si>
  <si>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</si>
  <si>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</si>
  <si>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</si>
  <si>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</si>
  <si>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</si>
  <si>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</si>
  <si>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</si>
  <si>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</si>
  <si>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</si>
  <si>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</si>
  <si>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</si>
  <si>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</si>
  <si>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</si>
  <si>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</si>
  <si>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</si>
  <si>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</si>
  <si>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</si>
  <si>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</si>
  <si>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</si>
  <si>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</si>
  <si>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</si>
  <si>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</si>
  <si>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</si>
  <si>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</si>
  <si>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</si>
  <si>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</si>
  <si>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</si>
  <si>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</si>
  <si>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</si>
  <si>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</si>
  <si>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</si>
  <si>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</si>
  <si>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</si>
  <si>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</si>
  <si>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</si>
  <si>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</si>
  <si>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</si>
  <si>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</si>
  <si>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</si>
  <si>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</si>
  <si>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</si>
  <si>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</si>
  <si>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</si>
  <si>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</si>
  <si>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</si>
  <si>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</si>
  <si>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</si>
  <si>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</si>
  <si>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</si>
  <si>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</si>
  <si>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</si>
  <si>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</si>
  <si>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</si>
  <si>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</si>
  <si>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</si>
  <si>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</si>
  <si>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</si>
  <si>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</si>
  <si>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</si>
  <si>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</si>
  <si>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</si>
  <si>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</si>
  <si>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</si>
  <si>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</si>
  <si>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</si>
  <si>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</si>
  <si>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</si>
  <si>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</si>
  <si>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</si>
  <si>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</si>
  <si>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</si>
  <si>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</si>
  <si>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</si>
  <si>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</si>
  <si>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</si>
  <si>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</si>
  <si>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</si>
  <si>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</si>
  <si>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</si>
  <si>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</si>
  <si>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</si>
  <si>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</si>
  <si>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</si>
  <si>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</si>
  <si>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</si>
  <si>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</si>
  <si>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</si>
  <si>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</si>
  <si>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</si>
  <si>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</si>
  <si>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</si>
  <si>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</si>
  <si>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</si>
  <si>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</si>
  <si>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</si>
  <si>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</si>
  <si>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</si>
  <si>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</si>
  <si>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</si>
  <si>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</si>
  <si>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</si>
  <si>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</si>
  <si>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</si>
  <si>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</si>
  <si>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</si>
  <si>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</si>
  <si>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</si>
  <si>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</si>
  <si>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</si>
  <si>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</si>
  <si>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</si>
  <si>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</si>
  <si>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</si>
  <si>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</si>
  <si>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</si>
  <si>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</si>
  <si>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</si>
  <si>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</si>
  <si>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</si>
  <si>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</si>
  <si>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</si>
  <si>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</si>
  <si>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</si>
  <si>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</si>
  <si>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</si>
  <si>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</si>
  <si>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</si>
  <si>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</si>
  <si>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</si>
  <si>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</si>
  <si>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</si>
  <si>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</si>
  <si>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</si>
  <si>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</si>
  <si>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</si>
  <si>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</si>
  <si>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</si>
  <si>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</si>
  <si>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</si>
  <si>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</si>
  <si>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</si>
  <si>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</si>
  <si>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</si>
  <si>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</si>
  <si>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</si>
  <si>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</si>
  <si>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</si>
  <si>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</si>
  <si>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</si>
  <si>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</si>
  <si>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</si>
  <si>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</si>
  <si>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</si>
  <si>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</si>
  <si>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</si>
  <si>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</si>
  <si>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</si>
  <si>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</si>
  <si>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</si>
  <si>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</si>
  <si>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</si>
  <si>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</si>
  <si>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</si>
  <si>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</si>
  <si>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</si>
  <si>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</si>
  <si>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</si>
  <si>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</si>
  <si>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</si>
  <si>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</si>
  <si>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</si>
  <si>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</si>
  <si>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</si>
  <si>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</si>
  <si>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</si>
  <si>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</si>
  <si>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</si>
  <si>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</si>
  <si>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</si>
  <si>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</si>
  <si>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</si>
  <si>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</si>
  <si>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</si>
  <si>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</si>
  <si>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</si>
  <si>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</si>
  <si>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</si>
  <si>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</si>
  <si>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</si>
  <si>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</si>
  <si>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</si>
  <si>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</si>
  <si>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</si>
  <si>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</si>
  <si>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</si>
  <si>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</si>
  <si>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</si>
  <si>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</si>
  <si>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</si>
  <si>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</si>
  <si>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</si>
  <si>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</si>
  <si>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</si>
  <si>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</si>
  <si>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</si>
  <si>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</si>
  <si>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</si>
  <si>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</si>
  <si>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</si>
  <si>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</si>
  <si>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</si>
  <si>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</si>
  <si>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</si>
  <si>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</si>
  <si>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</si>
  <si>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</si>
  <si>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</si>
  <si>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</si>
  <si>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</si>
  <si>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</si>
  <si>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</si>
  <si>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</si>
  <si>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</si>
  <si>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</si>
  <si>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</si>
  <si>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</si>
  <si>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</si>
  <si>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</si>
  <si>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</si>
  <si>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</si>
  <si>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</si>
  <si>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</si>
  <si>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</si>
  <si>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</si>
  <si>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</si>
  <si>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</si>
  <si>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</si>
  <si>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</si>
  <si>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</si>
  <si>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</si>
  <si>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</si>
  <si>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</si>
  <si>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</si>
  <si>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</si>
  <si>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</si>
  <si>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</si>
  <si>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</si>
  <si>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</si>
  <si>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</si>
  <si>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</si>
  <si>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</si>
  <si>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</si>
  <si>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</si>
  <si>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</si>
  <si>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</si>
  <si>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</si>
  <si>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</si>
  <si>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</si>
  <si>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</si>
  <si>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</si>
  <si>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</si>
  <si>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</si>
  <si>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</si>
  <si>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</si>
  <si>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</si>
  <si>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</si>
  <si>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</si>
  <si>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</si>
  <si>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</si>
  <si>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</si>
  <si>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</si>
  <si>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</si>
  <si>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</si>
  <si>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</si>
  <si>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</si>
  <si>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</si>
  <si>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</si>
  <si>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</si>
  <si>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</si>
  <si>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</si>
  <si>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</si>
  <si>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</si>
  <si>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</si>
  <si>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</si>
  <si>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</si>
  <si>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</si>
  <si>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</si>
  <si>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</si>
  <si>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</si>
  <si>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</si>
  <si>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</si>
  <si>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</si>
  <si>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</si>
  <si>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</si>
  <si>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</si>
  <si>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</si>
  <si>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</si>
  <si>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</si>
  <si>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</si>
  <si>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</si>
  <si>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</si>
  <si>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</si>
  <si>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</si>
  <si>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</si>
  <si>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</si>
  <si>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</si>
  <si>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</si>
  <si>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</si>
  <si>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</si>
  <si>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</si>
  <si>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</si>
  <si>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</si>
  <si>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</si>
  <si>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</si>
  <si>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</si>
  <si>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</si>
  <si>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</si>
  <si>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</si>
  <si>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</si>
  <si>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</si>
  <si>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</si>
  <si>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</si>
  <si>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</si>
  <si>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</si>
  <si>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</si>
  <si>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</si>
  <si>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</si>
  <si>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</si>
  <si>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</si>
  <si>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</si>
  <si>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</si>
  <si>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</si>
  <si>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</si>
  <si>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</si>
  <si>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</si>
  <si>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</si>
  <si>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</si>
  <si>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</si>
  <si>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</si>
  <si>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</si>
  <si>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</si>
  <si>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</si>
  <si>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</si>
  <si>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</si>
  <si>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</si>
  <si>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</si>
  <si>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</si>
  <si>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</si>
  <si>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</si>
  <si>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</si>
  <si>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</si>
  <si>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</si>
  <si>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</si>
  <si>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</si>
  <si>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</si>
  <si>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</si>
  <si>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</si>
  <si>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</si>
  <si>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</si>
  <si>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</si>
  <si>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</si>
  <si>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</si>
  <si>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</si>
  <si>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</si>
  <si>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</si>
  <si>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</si>
  <si>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</si>
  <si>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</si>
  <si>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</si>
  <si>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</si>
  <si>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</si>
  <si>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</si>
  <si>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</si>
  <si>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</si>
  <si>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</si>
  <si>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</si>
  <si>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</si>
  <si>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</si>
  <si>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</si>
  <si>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</si>
  <si>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</si>
  <si>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</si>
  <si>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</si>
  <si>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</si>
  <si>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</si>
  <si>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</si>
  <si>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</si>
  <si>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</si>
  <si>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</si>
  <si>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</si>
  <si>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</si>
  <si>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</si>
  <si>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</si>
  <si>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</si>
  <si>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</si>
  <si>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</si>
  <si>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</si>
  <si>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</si>
  <si>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</si>
  <si>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</si>
  <si>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</si>
  <si>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</si>
  <si>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</si>
  <si>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</si>
  <si>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</si>
  <si>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</si>
  <si>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</si>
  <si>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</si>
  <si>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</si>
  <si>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</si>
  <si>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</si>
  <si>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</si>
  <si>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</si>
  <si>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</si>
  <si>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</si>
  <si>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</si>
  <si>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</si>
  <si>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</si>
  <si>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</si>
  <si>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</si>
  <si>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</si>
  <si>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</si>
  <si>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</si>
  <si>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</si>
  <si>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</si>
  <si>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</si>
  <si>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</si>
  <si>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</si>
  <si>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</si>
  <si>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</si>
  <si>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</si>
  <si>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</si>
  <si>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</si>
  <si>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</si>
  <si>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</si>
  <si>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</si>
  <si>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</si>
  <si>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</si>
  <si>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</si>
  <si>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</si>
  <si>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</si>
  <si>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</si>
  <si>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</si>
  <si>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</si>
  <si>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</si>
  <si>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</si>
  <si>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</si>
  <si>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</si>
  <si>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</si>
  <si>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</si>
  <si>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</si>
  <si>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</si>
  <si>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</si>
  <si>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</si>
  <si>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</si>
  <si>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</si>
  <si>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</si>
  <si>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</si>
  <si>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</si>
  <si>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</si>
  <si>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</si>
  <si>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</si>
  <si>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</si>
  <si>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</si>
  <si>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</si>
  <si>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</si>
  <si>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</si>
  <si>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</si>
  <si>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</si>
  <si>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</si>
  <si>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</si>
  <si>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</si>
  <si>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</si>
  <si>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</si>
  <si>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</si>
  <si>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</si>
  <si>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</si>
  <si>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</si>
  <si>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</si>
  <si>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</si>
  <si>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</si>
  <si>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</si>
  <si>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</si>
  <si>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</si>
  <si>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</si>
  <si>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</si>
  <si>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</si>
  <si>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</si>
  <si>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</si>
  <si>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</si>
  <si>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</si>
  <si>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</si>
  <si>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</si>
  <si>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</si>
  <si>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</si>
  <si>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</si>
  <si>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</si>
  <si>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</si>
  <si>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</si>
  <si>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</si>
  <si>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</si>
  <si>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</si>
  <si>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</si>
  <si>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</si>
  <si>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</si>
  <si>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</si>
  <si>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</si>
  <si>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</si>
  <si>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</si>
  <si>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</si>
  <si>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</si>
  <si>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</si>
  <si>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</si>
  <si>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</si>
  <si>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</si>
  <si>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</si>
  <si>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</si>
  <si>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</si>
  <si>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</si>
  <si>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</si>
  <si>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</si>
  <si>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</si>
  <si>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</si>
  <si>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</si>
  <si>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</si>
  <si>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</si>
  <si>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</si>
  <si>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</si>
  <si>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</si>
  <si>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</si>
  <si>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</si>
  <si>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</si>
  <si>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</si>
  <si>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</si>
  <si>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</si>
  <si>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</si>
  <si>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</si>
  <si>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</si>
  <si>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</si>
  <si>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</si>
  <si>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</si>
  <si>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</si>
  <si>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</si>
  <si>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</si>
  <si>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</si>
  <si>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</si>
  <si>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</si>
  <si>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</si>
  <si>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</si>
  <si>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</si>
  <si>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</si>
  <si>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</si>
  <si>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</si>
  <si>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</si>
  <si>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</si>
  <si>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</si>
  <si>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</si>
  <si>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</si>
  <si>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</si>
  <si>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</si>
  <si>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</si>
  <si>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</si>
  <si>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</si>
  <si>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</si>
  <si>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</si>
  <si>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</si>
  <si>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</si>
  <si>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</si>
  <si>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</si>
  <si>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</si>
  <si>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</si>
  <si>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</si>
  <si>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</si>
  <si>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</si>
  <si>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</si>
  <si>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</si>
  <si>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</si>
  <si>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</si>
  <si>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</si>
  <si>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</si>
  <si>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</si>
  <si>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</si>
  <si>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</si>
  <si>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</si>
  <si>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</si>
  <si>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</si>
  <si>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</si>
  <si>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</si>
  <si>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</si>
  <si>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</si>
  <si>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</si>
  <si>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</si>
  <si>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</si>
  <si>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</si>
  <si>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</si>
  <si>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</si>
  <si>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</si>
  <si>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</si>
  <si>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</si>
  <si>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</si>
  <si>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</si>
  <si>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</si>
  <si>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</si>
  <si>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</si>
  <si>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</si>
  <si>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</si>
  <si>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</si>
  <si>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</si>
  <si>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</si>
  <si>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</si>
  <si>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</si>
  <si>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</si>
  <si>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</si>
  <si>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</si>
  <si>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</si>
  <si>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</si>
  <si>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</si>
  <si>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</si>
  <si>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</si>
  <si>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</si>
  <si>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</si>
  <si>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</si>
  <si>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</si>
  <si>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</si>
  <si>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</si>
  <si>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</si>
  <si>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</si>
  <si>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</si>
  <si>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</si>
  <si>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</si>
  <si>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</si>
  <si>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</si>
  <si>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</si>
  <si>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</si>
  <si>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</si>
  <si>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</si>
  <si>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</si>
  <si>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</si>
  <si>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</si>
  <si>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</si>
  <si>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</si>
  <si>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</si>
  <si>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</si>
  <si>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</si>
  <si>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</si>
  <si>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</si>
  <si>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</si>
  <si>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</si>
  <si>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</si>
  <si>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</si>
  <si>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</si>
  <si>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</si>
  <si>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</si>
  <si>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</si>
  <si>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</si>
  <si>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</si>
  <si>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</si>
  <si>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</si>
  <si>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</si>
  <si>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</si>
  <si>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</si>
  <si>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</si>
  <si>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</si>
  <si>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</si>
  <si>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</si>
  <si>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</si>
  <si>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</si>
  <si>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</si>
  <si>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</si>
  <si>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</si>
  <si>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</si>
  <si>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</si>
  <si>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</si>
  <si>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</si>
  <si>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</si>
  <si>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</si>
  <si>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</si>
  <si>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</si>
  <si>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</si>
  <si>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</si>
  <si>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</si>
  <si>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</si>
  <si>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</si>
  <si>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</si>
  <si>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</si>
  <si>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</si>
  <si>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</si>
  <si>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</si>
  <si>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</si>
  <si>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</si>
  <si>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</si>
  <si>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</si>
  <si>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</si>
  <si>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</si>
  <si>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</si>
  <si>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</si>
  <si>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</si>
  <si>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</si>
  <si>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</si>
  <si>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</si>
  <si>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</si>
  <si>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</si>
  <si>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</si>
  <si>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</si>
  <si>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</si>
  <si>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</si>
  <si>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</si>
  <si>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</si>
  <si>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</si>
  <si>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</si>
  <si>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</si>
  <si>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</si>
  <si>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</si>
  <si>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</si>
  <si>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</si>
  <si>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</si>
  <si>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</si>
  <si>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</si>
  <si>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</si>
  <si>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</si>
  <si>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</si>
  <si>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</si>
  <si>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</si>
  <si>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</si>
  <si>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</si>
  <si>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</si>
  <si>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</si>
  <si>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</si>
  <si>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</si>
  <si>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</si>
  <si>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</si>
  <si>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</si>
  <si>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</si>
  <si>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</si>
  <si>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</si>
  <si>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</si>
  <si>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</si>
  <si>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</si>
  <si>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</si>
  <si>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</si>
  <si>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</si>
  <si>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</si>
  <si>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</si>
  <si>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</si>
  <si>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</si>
  <si>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</si>
  <si>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</si>
  <si>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</si>
  <si>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</si>
  <si>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</si>
  <si>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</si>
  <si>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</si>
  <si>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</si>
  <si>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</si>
  <si>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</si>
  <si>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</si>
  <si>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</si>
  <si>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</si>
  <si>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</si>
  <si>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</si>
  <si>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</si>
  <si>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</si>
  <si>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</si>
  <si>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</si>
  <si>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</si>
  <si>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</si>
  <si>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</si>
  <si>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</si>
  <si>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</si>
  <si>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</si>
  <si>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</si>
  <si>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</si>
  <si>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</si>
  <si>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</si>
  <si>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</si>
  <si>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</si>
  <si>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</si>
  <si>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</si>
  <si>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</si>
  <si>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</si>
  <si>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</si>
  <si>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</si>
  <si>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</si>
  <si>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</si>
  <si>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</si>
  <si>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</si>
  <si>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</si>
  <si>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</si>
  <si>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</si>
  <si>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</si>
  <si>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</si>
  <si>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</si>
  <si>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</si>
  <si>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</si>
  <si>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</si>
  <si>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</si>
  <si>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</si>
  <si>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</si>
  <si>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</si>
  <si>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</si>
  <si>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</si>
  <si>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</si>
  <si>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</si>
  <si>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</si>
  <si>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</si>
  <si>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</si>
  <si>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</si>
  <si>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</si>
  <si>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</si>
  <si>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</si>
  <si>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</si>
  <si>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</si>
  <si>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</si>
  <si>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</si>
  <si>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</si>
  <si>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</si>
  <si>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</si>
  <si>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</si>
  <si>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</si>
  <si>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</si>
  <si>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</si>
  <si>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</si>
  <si>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</si>
  <si>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</si>
  <si>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</si>
  <si>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</si>
  <si>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</si>
  <si>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</si>
  <si>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</si>
  <si>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</si>
  <si>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</si>
  <si>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</si>
  <si>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</si>
  <si>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</si>
  <si>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</si>
  <si>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</si>
  <si>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</si>
  <si>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</si>
  <si>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</si>
  <si>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</si>
  <si>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</si>
  <si>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</si>
  <si>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</si>
  <si>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</si>
  <si>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</si>
  <si>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</si>
  <si>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</si>
  <si>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</si>
  <si>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</si>
  <si>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</si>
  <si>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</si>
  <si>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</si>
  <si>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</si>
  <si>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</si>
  <si>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</si>
  <si>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</si>
  <si>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</si>
  <si>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</si>
  <si>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</si>
  <si>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</si>
  <si>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</si>
  <si>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</si>
  <si>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</si>
  <si>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</si>
  <si>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</si>
  <si>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</si>
  <si>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</si>
  <si>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</si>
  <si>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</si>
  <si>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</si>
  <si>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</si>
  <si>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</si>
  <si>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</si>
  <si>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</si>
  <si>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</si>
  <si>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</si>
  <si>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</si>
  <si>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</si>
  <si>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</si>
  <si>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</si>
  <si>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</si>
  <si>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</si>
  <si>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</si>
  <si>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</si>
  <si>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</si>
  <si>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</si>
  <si>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</si>
  <si>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</si>
  <si>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</si>
  <si>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</si>
  <si>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</si>
  <si>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</si>
  <si>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</si>
  <si>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</si>
  <si>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</si>
  <si>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</si>
  <si>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</si>
  <si>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</si>
  <si>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</si>
  <si>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</si>
  <si>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</si>
  <si>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</si>
  <si>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</si>
  <si>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</si>
  <si>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</si>
  <si>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</si>
  <si>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</si>
  <si>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</si>
  <si>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</si>
  <si>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</si>
  <si>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</si>
  <si>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</si>
  <si>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</si>
  <si>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</si>
  <si>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</si>
  <si>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</si>
  <si>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</si>
  <si>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</si>
  <si>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</si>
  <si>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</si>
  <si>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</si>
  <si>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</si>
  <si>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</si>
  <si>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</si>
  <si>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</si>
  <si>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</si>
  <si>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</si>
  <si>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</si>
  <si>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</si>
  <si>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</si>
  <si>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</si>
  <si>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</si>
  <si>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</si>
  <si>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</si>
  <si>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</si>
  <si>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</si>
  <si>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</si>
  <si>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</si>
  <si>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</si>
  <si>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</si>
  <si>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</si>
  <si>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</si>
  <si>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</si>
  <si>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</si>
  <si>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</si>
  <si>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</si>
  <si>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</si>
  <si>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</si>
  <si>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</si>
  <si>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</si>
  <si>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</si>
  <si>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</si>
  <si>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</si>
  <si>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</si>
  <si>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</si>
  <si>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</si>
  <si>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</si>
  <si>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</si>
  <si>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</si>
  <si>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</si>
  <si>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</si>
  <si>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</si>
  <si>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</si>
  <si>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</si>
  <si>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</si>
  <si>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</si>
  <si>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</si>
  <si>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</si>
  <si>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</si>
  <si>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</si>
  <si>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</si>
  <si>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</si>
  <si>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</si>
  <si>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</si>
  <si>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</si>
  <si>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</si>
  <si>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</si>
  <si>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</si>
  <si>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</si>
  <si>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</si>
  <si>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</si>
  <si>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</si>
  <si>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</si>
  <si>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</si>
  <si>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</si>
  <si>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</si>
  <si>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</si>
  <si>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</si>
  <si>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</si>
  <si>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</si>
  <si>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</si>
  <si>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</si>
  <si>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</si>
  <si>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</si>
  <si>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</si>
  <si>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</si>
  <si>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</si>
  <si>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</si>
  <si>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</si>
  <si>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</si>
  <si>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</si>
  <si>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</si>
  <si>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</si>
  <si>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</si>
  <si>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</si>
  <si>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</si>
  <si>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</si>
  <si>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</si>
  <si>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</si>
  <si>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</si>
  <si>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</si>
  <si>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</si>
  <si>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</si>
  <si>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</si>
  <si>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</si>
  <si>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</si>
  <si>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</si>
  <si>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</si>
  <si>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</si>
  <si>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</si>
  <si>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</si>
  <si>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</si>
  <si>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</si>
  <si>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</si>
  <si>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</si>
  <si>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</si>
  <si>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</si>
  <si>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</si>
  <si>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</si>
  <si>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</si>
  <si>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</si>
  <si>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</si>
  <si>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</si>
  <si>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</si>
  <si>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</si>
  <si>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</si>
  <si>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</si>
  <si>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</si>
  <si>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</si>
  <si>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</si>
  <si>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</si>
  <si>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</si>
  <si>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</si>
  <si>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</si>
  <si>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</si>
  <si>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</si>
  <si>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</si>
  <si>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</si>
  <si>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</si>
  <si>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</si>
  <si>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</si>
  <si>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</si>
  <si>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</si>
  <si>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</si>
  <si>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</si>
  <si>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</si>
  <si>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</si>
  <si>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</si>
  <si>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</si>
  <si>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</si>
  <si>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</si>
  <si>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</si>
  <si>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</si>
  <si>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</si>
  <si>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</si>
  <si>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</si>
  <si>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</si>
  <si>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</si>
  <si>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</si>
  <si>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</si>
  <si>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</si>
  <si>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</si>
  <si>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</si>
  <si>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</si>
  <si>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</si>
  <si>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</si>
  <si>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</si>
  <si>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</si>
  <si>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</si>
  <si>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</si>
  <si>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</si>
  <si>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</si>
  <si>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</si>
  <si>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</si>
  <si>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</si>
  <si>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</si>
  <si>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</si>
  <si>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</si>
  <si>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</si>
  <si>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</si>
  <si>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</si>
  <si>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</si>
  <si>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</si>
  <si>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</si>
  <si>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</si>
  <si>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</si>
  <si>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</si>
  <si>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</si>
  <si>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</si>
  <si>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</si>
  <si>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</si>
  <si>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</si>
  <si>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</si>
  <si>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</si>
  <si>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</si>
  <si>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</si>
  <si>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</si>
  <si>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</si>
  <si>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</si>
  <si>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</si>
  <si>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</si>
  <si>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</si>
  <si>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</si>
  <si>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</si>
  <si>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</si>
  <si>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</si>
  <si>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</si>
  <si>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</si>
  <si>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</si>
  <si>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</si>
  <si>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</si>
  <si>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</si>
  <si>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</si>
  <si>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</si>
  <si>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</si>
  <si>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</si>
  <si>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</si>
  <si>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</si>
  <si>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</si>
  <si>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</si>
  <si>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</si>
  <si>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</si>
  <si>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</si>
  <si>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</si>
  <si>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</si>
  <si>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</si>
  <si>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</si>
  <si>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</si>
  <si>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</si>
  <si>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</si>
  <si>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</si>
  <si>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</si>
  <si>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</si>
  <si>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</si>
  <si>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</si>
  <si>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</si>
  <si>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</si>
  <si>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</si>
  <si>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</si>
  <si>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</si>
  <si>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</si>
  <si>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</si>
  <si>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</si>
  <si>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</si>
  <si>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</si>
  <si>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</si>
  <si>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</si>
  <si>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</si>
  <si>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</si>
  <si>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</si>
  <si>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</si>
  <si>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</si>
  <si>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</si>
  <si>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</si>
  <si>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</si>
  <si>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</si>
  <si>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</si>
  <si>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</si>
  <si>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</si>
  <si>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</si>
  <si>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</si>
  <si>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</si>
  <si>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</si>
  <si>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</si>
  <si>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</si>
  <si>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</si>
  <si>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</si>
  <si>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</si>
  <si>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</si>
  <si>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</si>
  <si>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</si>
  <si>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</si>
  <si>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</si>
  <si>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</si>
  <si>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</si>
  <si>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</si>
  <si>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</si>
  <si>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</si>
  <si>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</si>
  <si>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</si>
  <si>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</si>
  <si>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</si>
  <si>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</si>
  <si>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</si>
  <si>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</si>
  <si>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</si>
  <si>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</si>
  <si>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</si>
  <si>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</si>
  <si>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</si>
  <si>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</si>
  <si>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</si>
  <si>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</si>
  <si>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</si>
  <si>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</si>
  <si>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</si>
  <si>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</si>
  <si>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</si>
  <si>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</si>
  <si>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</si>
  <si>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</si>
  <si>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</si>
  <si>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</si>
  <si>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</si>
  <si>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</si>
  <si>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</si>
  <si>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</si>
  <si>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</si>
  <si>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</si>
  <si>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</si>
  <si>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</si>
  <si>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</si>
  <si>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</si>
  <si>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</si>
  <si>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</si>
  <si>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</si>
  <si>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</si>
  <si>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</si>
  <si>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</si>
  <si>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</si>
  <si>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</si>
  <si>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</si>
  <si>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</si>
  <si>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</si>
  <si>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</si>
  <si>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</si>
  <si>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</si>
  <si>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</si>
  <si>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</si>
  <si>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</si>
  <si>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</si>
  <si>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</si>
  <si>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</si>
  <si>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</si>
  <si>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</si>
  <si>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</si>
  <si>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</si>
  <si>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</si>
  <si>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</si>
  <si>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</si>
  <si>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</si>
  <si>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</si>
  <si>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</si>
  <si>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</si>
  <si>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</si>
  <si>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</si>
  <si>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</si>
  <si>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</si>
  <si>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</si>
  <si>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</si>
  <si>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</si>
  <si>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</si>
  <si>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</si>
  <si>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</si>
  <si>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</si>
  <si>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</si>
  <si>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</si>
  <si>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</si>
  <si>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</si>
  <si>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</si>
  <si>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</si>
  <si>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</si>
  <si>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</si>
  <si>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</si>
  <si>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</si>
  <si>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</si>
  <si>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</si>
  <si>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</si>
  <si>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</si>
  <si>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</si>
  <si>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</si>
  <si>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</si>
  <si>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</si>
  <si>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</si>
  <si>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</si>
  <si>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</si>
  <si>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</si>
  <si>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</si>
  <si>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</si>
  <si>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</si>
  <si>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</si>
  <si>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</si>
  <si>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</si>
  <si>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</si>
  <si>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</si>
  <si>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</si>
  <si>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</si>
  <si>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</si>
  <si>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</si>
  <si>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</si>
  <si>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</si>
  <si>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</si>
  <si>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</si>
  <si>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</si>
  <si>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</si>
  <si>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</si>
  <si>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</si>
  <si>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</si>
  <si>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</si>
  <si>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</si>
  <si>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</si>
  <si>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</si>
  <si>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</si>
  <si>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</si>
  <si>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</si>
  <si>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</si>
  <si>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</si>
  <si>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</si>
  <si>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</si>
  <si>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</si>
  <si>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</si>
  <si>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</si>
  <si>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</si>
  <si>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</si>
  <si>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</si>
  <si>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</si>
  <si>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</si>
  <si>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</si>
  <si>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</si>
  <si>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</si>
  <si>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</si>
  <si>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</si>
  <si>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</si>
  <si>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</si>
  <si>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</si>
  <si>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</si>
  <si>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</si>
  <si>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</si>
  <si>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</si>
  <si>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</si>
  <si>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</si>
  <si>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</si>
  <si>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</si>
  <si>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</si>
  <si>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</si>
  <si>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</si>
  <si>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</si>
  <si>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</si>
  <si>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</si>
  <si>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</si>
  <si>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</si>
  <si>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</si>
  <si>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</si>
  <si>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</si>
  <si>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</si>
  <si>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</si>
  <si>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</si>
  <si>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</si>
  <si>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</si>
  <si>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</si>
  <si>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</si>
  <si>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</si>
  <si>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</si>
  <si>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</si>
  <si>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</si>
  <si>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</si>
  <si>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</si>
  <si>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</si>
  <si>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</si>
  <si>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</si>
  <si>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</si>
  <si>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</si>
  <si>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</si>
  <si>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</si>
  <si>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</si>
  <si>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</si>
  <si>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</si>
  <si>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</si>
  <si>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</si>
  <si>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</si>
  <si>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</si>
  <si>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</si>
  <si>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</si>
  <si>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</si>
  <si>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</si>
  <si>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</si>
  <si>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</si>
  <si>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</si>
  <si>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</si>
  <si>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</si>
  <si>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</si>
  <si>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</si>
  <si>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</si>
  <si>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</si>
  <si>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</si>
  <si>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</si>
  <si>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</si>
  <si>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</si>
  <si>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</si>
  <si>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</si>
  <si>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</si>
  <si>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</si>
  <si>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</si>
  <si>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</si>
  <si>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</si>
  <si>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</si>
  <si>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</si>
  <si>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</si>
  <si>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</si>
  <si>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</si>
  <si>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</si>
  <si>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</si>
  <si>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</si>
  <si>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</si>
  <si>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</si>
  <si>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</si>
  <si>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</si>
  <si>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</si>
  <si>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</si>
  <si>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</si>
  <si>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</si>
  <si>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</si>
  <si>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</si>
  <si>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</si>
  <si>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</si>
  <si>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</si>
  <si>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</si>
  <si>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</si>
  <si>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</si>
  <si>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</si>
  <si>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</si>
  <si>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</si>
  <si>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</si>
  <si>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</si>
  <si>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</si>
  <si>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</si>
  <si>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</si>
  <si>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</si>
  <si>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</si>
  <si>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</si>
  <si>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</si>
  <si>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</si>
  <si>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</si>
  <si>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</si>
  <si>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</si>
  <si>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</si>
  <si>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</si>
  <si>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</si>
  <si>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</si>
  <si>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</si>
  <si>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</si>
  <si>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</si>
  <si>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</si>
  <si>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</si>
  <si>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</si>
  <si>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</si>
  <si>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</si>
  <si>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</si>
  <si>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</si>
  <si>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</si>
  <si>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</si>
  <si>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</si>
  <si>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</si>
  <si>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</si>
  <si>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</si>
  <si>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</si>
  <si>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</si>
  <si>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</si>
  <si>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</si>
  <si>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</si>
  <si>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</si>
  <si>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</si>
  <si>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</si>
  <si>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</si>
  <si>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</si>
  <si>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</si>
  <si>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</si>
  <si>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</si>
  <si>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</si>
  <si>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</si>
  <si>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</si>
  <si>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</si>
  <si>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</si>
  <si>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</si>
  <si>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</si>
  <si>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</si>
  <si>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</si>
  <si>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</si>
  <si>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</si>
  <si>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</si>
  <si>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</si>
  <si>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</si>
  <si>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</si>
  <si>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</si>
  <si>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</si>
  <si>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</si>
  <si>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</si>
  <si>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</si>
  <si>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</si>
  <si>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</si>
  <si>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</si>
  <si>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</si>
  <si>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</si>
  <si>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</si>
  <si>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</si>
  <si>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</si>
  <si>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</si>
  <si>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</si>
  <si>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</si>
  <si>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</si>
  <si>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</si>
  <si>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</si>
  <si>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</si>
  <si>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</si>
  <si>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</si>
  <si>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</si>
  <si>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</si>
  <si>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</si>
  <si>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</si>
  <si>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</si>
  <si>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</si>
  <si>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</si>
  <si>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</si>
  <si>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</si>
  <si>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</si>
  <si>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</si>
  <si>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</si>
  <si>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</si>
  <si>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</si>
  <si>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</si>
  <si>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</si>
  <si>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</si>
  <si>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</si>
  <si>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</si>
  <si>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</si>
  <si>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</si>
  <si>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</si>
  <si>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</si>
  <si>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</si>
  <si>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</si>
  <si>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</si>
  <si>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</si>
  <si>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</si>
  <si>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</si>
  <si>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</si>
  <si>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</si>
  <si>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</si>
  <si>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</si>
  <si>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</si>
  <si>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</si>
  <si>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</si>
  <si>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</si>
  <si>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</si>
  <si>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</si>
  <si>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</si>
  <si>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</si>
  <si>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</si>
  <si>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</si>
  <si>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</si>
  <si>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</si>
  <si>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</si>
  <si>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</si>
  <si>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</si>
  <si>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</si>
  <si>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</si>
  <si>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</si>
  <si>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</si>
  <si>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</si>
  <si>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</si>
  <si>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</si>
  <si>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</si>
  <si>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</si>
  <si>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</si>
  <si>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</si>
  <si>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</si>
  <si>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</si>
  <si>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</si>
  <si>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</si>
  <si>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</si>
  <si>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</si>
  <si>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</si>
  <si>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</si>
  <si>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</si>
  <si>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</si>
  <si>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</si>
  <si>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</si>
  <si>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</si>
  <si>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</si>
  <si>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</si>
  <si>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</si>
  <si>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</si>
  <si>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</si>
  <si>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</si>
  <si>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</si>
  <si>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</si>
  <si>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</si>
  <si>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</si>
  <si>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</si>
  <si>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</si>
  <si>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</si>
  <si>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</si>
  <si>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</si>
  <si>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</si>
  <si>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</si>
  <si>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</si>
  <si>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</si>
  <si>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</si>
  <si>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</si>
  <si>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</si>
  <si>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</si>
  <si>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</si>
  <si>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</si>
  <si>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</si>
  <si>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</si>
  <si>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</si>
  <si>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</si>
  <si>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</si>
  <si>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</si>
  <si>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</si>
  <si>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</si>
  <si>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</si>
  <si>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</si>
  <si>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</si>
  <si>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</si>
  <si>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</si>
  <si>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</si>
  <si>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</si>
  <si>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</si>
  <si>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</si>
  <si>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</si>
  <si>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</si>
  <si>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</si>
  <si>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</si>
  <si>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</si>
  <si>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</si>
  <si>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</si>
  <si>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</si>
  <si>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</si>
  <si>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</si>
  <si>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</si>
  <si>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</si>
  <si>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</si>
  <si>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</si>
  <si>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</si>
  <si>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</si>
  <si>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</si>
  <si>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</si>
  <si>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</si>
  <si>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</si>
  <si>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</si>
  <si>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</si>
  <si>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</si>
  <si>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</si>
  <si>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</si>
  <si>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</si>
  <si>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</si>
  <si>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</si>
  <si>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</si>
  <si>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</si>
  <si>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</si>
  <si>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</si>
  <si>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</si>
  <si>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</si>
  <si>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</si>
  <si>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</si>
  <si>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</si>
  <si>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</si>
  <si>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</si>
  <si>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</si>
  <si>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</si>
  <si>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</si>
  <si>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</si>
  <si>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</si>
  <si>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</si>
  <si>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</si>
  <si>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</si>
  <si>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</si>
  <si>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</si>
  <si>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</si>
  <si>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</si>
  <si>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</si>
  <si>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</si>
  <si>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</si>
  <si>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</si>
  <si>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</si>
  <si>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</si>
  <si>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</si>
  <si>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</si>
  <si>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</si>
  <si>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</si>
  <si>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</si>
  <si>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</si>
  <si>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</si>
  <si>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</si>
  <si>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</si>
  <si>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</si>
  <si>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</si>
  <si>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</si>
  <si>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</si>
  <si>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</si>
  <si>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</si>
  <si>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</si>
  <si>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</si>
  <si>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</si>
  <si>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</si>
  <si>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</si>
  <si>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</si>
  <si>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</si>
  <si>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</si>
  <si>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</si>
  <si>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</si>
  <si>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</si>
  <si>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</si>
  <si>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</si>
  <si>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</si>
  <si>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</si>
  <si>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</si>
  <si>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</si>
  <si>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</si>
  <si>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</si>
  <si>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</si>
  <si>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</si>
  <si>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</si>
  <si>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</si>
  <si>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</si>
  <si>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</si>
  <si>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</si>
  <si>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</si>
  <si>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</si>
  <si>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</si>
  <si>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</si>
  <si>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</si>
  <si>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</si>
  <si>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</si>
  <si>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</si>
  <si>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</si>
  <si>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</si>
  <si>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</si>
  <si>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</si>
  <si>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</si>
  <si>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</si>
  <si>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</si>
  <si>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</si>
  <si>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</si>
  <si>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</si>
  <si>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</si>
  <si>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</si>
  <si>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</si>
  <si>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</si>
  <si>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</si>
  <si>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</si>
  <si>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</si>
  <si>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</si>
  <si>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</si>
  <si>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</si>
  <si>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</si>
  <si>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</si>
  <si>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</si>
  <si>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</si>
  <si>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</si>
  <si>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</si>
  <si>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</si>
  <si>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</si>
  <si>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</si>
  <si>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</si>
  <si>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</si>
  <si>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</si>
  <si>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</si>
  <si>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</si>
  <si>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</si>
  <si>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</si>
  <si>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</si>
  <si>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</si>
  <si>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</si>
  <si>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</si>
  <si>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</si>
  <si>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</si>
  <si>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</si>
  <si>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</si>
  <si>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</si>
  <si>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</si>
  <si>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</si>
  <si>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</si>
  <si>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</si>
  <si>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</si>
  <si>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</si>
  <si>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</si>
  <si>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</si>
  <si>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</si>
  <si>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</si>
  <si>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</si>
  <si>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</si>
  <si>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</si>
  <si>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</si>
  <si>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</si>
  <si>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</si>
  <si>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</si>
  <si>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</si>
  <si>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</si>
  <si>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</si>
  <si>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</si>
  <si>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</si>
  <si>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</si>
  <si>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</si>
  <si>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</si>
  <si>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</si>
  <si>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</si>
  <si>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</si>
  <si>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</si>
  <si>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</si>
  <si>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</si>
  <si>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</si>
  <si>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</si>
  <si>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</si>
  <si>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</si>
  <si>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</si>
  <si>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</si>
  <si>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</si>
  <si>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</si>
  <si>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</si>
  <si>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</si>
  <si>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</si>
  <si>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</si>
  <si>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</si>
  <si>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</si>
  <si>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</si>
  <si>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</si>
  <si>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</si>
  <si>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</si>
  <si>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</si>
  <si>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</si>
  <si>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</si>
  <si>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</si>
  <si>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</si>
  <si>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</si>
  <si>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</si>
  <si>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</si>
  <si>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</si>
  <si>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</si>
  <si>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</si>
  <si>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</si>
  <si>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</si>
  <si>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</si>
  <si>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</si>
  <si>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</si>
  <si>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</si>
  <si>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</si>
  <si>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</si>
  <si>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</si>
  <si>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</si>
  <si>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</si>
  <si>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</si>
  <si>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</si>
  <si>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</si>
  <si>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</si>
  <si>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</si>
  <si>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</si>
  <si>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</si>
  <si>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</si>
  <si>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</si>
  <si>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</si>
  <si>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</si>
  <si>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</si>
  <si>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</si>
  <si>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</si>
  <si>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</si>
  <si>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</si>
  <si>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</si>
  <si>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</si>
  <si>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</si>
  <si>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</si>
  <si>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</si>
  <si>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</si>
  <si>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</si>
  <si>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</si>
  <si>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</si>
  <si>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</si>
  <si>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</si>
  <si>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</si>
  <si>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</si>
  <si>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</si>
  <si>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</si>
  <si>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</si>
  <si>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</si>
  <si>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</si>
  <si>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</si>
  <si>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</si>
  <si>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</si>
  <si>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</si>
  <si>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</si>
  <si>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</si>
  <si>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</si>
  <si>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</si>
  <si>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</si>
  <si>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</si>
  <si>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</si>
  <si>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</si>
  <si>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</si>
  <si>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</si>
  <si>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</si>
  <si>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</si>
  <si>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</si>
  <si>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</si>
  <si>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</si>
  <si>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</si>
  <si>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</si>
  <si>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</si>
  <si>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</si>
  <si>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</si>
  <si>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</si>
  <si>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</si>
  <si>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</si>
  <si>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</si>
  <si>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</si>
  <si>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</si>
  <si>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</si>
  <si>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</si>
  <si>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</si>
  <si>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</si>
  <si>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</si>
  <si>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</si>
  <si>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</si>
  <si>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</si>
  <si>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</si>
  <si>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</si>
  <si>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</si>
  <si>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</si>
  <si>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</si>
  <si>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</si>
  <si>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</si>
  <si>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</si>
  <si>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</si>
  <si>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</si>
  <si>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</si>
  <si>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</si>
  <si>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</si>
  <si>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</si>
  <si>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</si>
  <si>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</si>
  <si>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</si>
  <si>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</si>
  <si>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</si>
  <si>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</si>
  <si>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</si>
  <si>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</si>
  <si>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</si>
  <si>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</si>
  <si>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</si>
  <si>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</si>
  <si>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</si>
  <si>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</si>
  <si>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</si>
  <si>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</si>
  <si>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</si>
  <si>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</si>
  <si>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</si>
  <si>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</si>
  <si>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</si>
  <si>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</si>
  <si>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</si>
  <si>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</si>
  <si>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</si>
  <si>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</si>
  <si>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</si>
  <si>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</si>
  <si>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</si>
  <si>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</si>
  <si>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</si>
  <si>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</si>
  <si>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</si>
  <si>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</si>
  <si>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</si>
  <si>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</si>
  <si>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</si>
  <si>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</si>
  <si>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</si>
  <si>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</si>
  <si>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</si>
  <si>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</si>
  <si>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</si>
  <si>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</si>
  <si>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</si>
  <si>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</si>
  <si>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</si>
  <si>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</si>
  <si>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</si>
  <si>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</si>
  <si>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</si>
  <si>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</si>
  <si>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</si>
  <si>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</si>
  <si>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</si>
  <si>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</si>
  <si>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</si>
  <si>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</si>
  <si>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</si>
  <si>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</si>
  <si>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</si>
  <si>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</si>
  <si>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</si>
  <si>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</si>
  <si>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</si>
  <si>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</si>
  <si>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</si>
  <si>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</si>
  <si>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</si>
  <si>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</si>
  <si>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</si>
  <si>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</si>
  <si>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</si>
  <si>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</si>
  <si>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</si>
  <si>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</si>
  <si>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</si>
  <si>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</si>
  <si>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</si>
  <si>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</si>
  <si>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</si>
  <si>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</si>
  <si>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</si>
  <si>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</si>
  <si>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</si>
  <si>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</si>
  <si>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</si>
  <si>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</si>
  <si>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</si>
  <si>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</si>
  <si>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</si>
  <si>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</si>
  <si>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</si>
  <si>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</si>
  <si>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</si>
  <si>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</si>
  <si>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</si>
  <si>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</si>
  <si>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</si>
  <si>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</si>
  <si>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</si>
  <si>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</si>
  <si>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</si>
  <si>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</si>
  <si>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</si>
  <si>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</si>
  <si>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</si>
  <si>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</si>
  <si>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</si>
  <si>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</si>
  <si>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</si>
  <si>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</si>
  <si>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</si>
  <si>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</si>
  <si>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</si>
  <si>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</si>
  <si>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</si>
  <si>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</si>
  <si>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</si>
  <si>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</si>
  <si>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</si>
  <si>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</si>
  <si>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</si>
  <si>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</si>
  <si>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</si>
  <si>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</si>
  <si>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</si>
  <si>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</si>
  <si>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</si>
  <si>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</si>
  <si>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</si>
  <si>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</si>
  <si>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</si>
  <si>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</si>
  <si>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</si>
  <si>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</si>
  <si>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</si>
  <si>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</si>
  <si>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</si>
  <si>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</si>
  <si>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</si>
  <si>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</si>
  <si>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</si>
  <si>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</si>
  <si>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</si>
  <si>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</si>
  <si>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</si>
  <si>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</si>
  <si>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</si>
  <si>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</si>
  <si>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</si>
  <si>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</si>
  <si>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</si>
  <si>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</si>
  <si>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</si>
  <si>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</si>
  <si>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</si>
  <si>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</si>
  <si>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</si>
  <si>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</si>
  <si>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</si>
  <si>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</si>
  <si>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</si>
  <si>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</si>
  <si>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</si>
  <si>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</si>
  <si>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</si>
  <si>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</si>
  <si>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</si>
  <si>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</si>
  <si>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</si>
  <si>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</si>
  <si>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</si>
  <si>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</si>
  <si>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</si>
  <si>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</si>
  <si>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</si>
  <si>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</si>
  <si>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</si>
  <si>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</si>
  <si>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</si>
  <si>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</si>
  <si>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</si>
  <si>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</si>
  <si>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</si>
  <si>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</si>
  <si>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</si>
  <si>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</si>
  <si>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</si>
  <si>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</si>
  <si>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</si>
  <si>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</si>
  <si>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</si>
  <si>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</si>
  <si>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</si>
  <si>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</si>
  <si>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</si>
  <si>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</si>
  <si>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</si>
  <si>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</si>
  <si>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</si>
  <si>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</si>
  <si>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</si>
  <si>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</si>
  <si>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</si>
  <si>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</si>
  <si>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</si>
  <si>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</si>
  <si>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</si>
  <si>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</si>
  <si>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</si>
  <si>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</si>
  <si>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</si>
  <si>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</si>
  <si>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</si>
  <si>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</si>
  <si>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</si>
  <si>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</si>
  <si>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</si>
  <si>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</si>
  <si>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</si>
  <si>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</si>
  <si>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</si>
  <si>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</si>
  <si>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</si>
  <si>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</si>
  <si>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</si>
  <si>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</si>
  <si>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</si>
  <si>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</si>
  <si>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</si>
  <si>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</si>
  <si>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</si>
  <si>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</si>
  <si>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</si>
  <si>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</si>
  <si>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</si>
  <si>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</si>
  <si>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</si>
  <si>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</si>
  <si>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</si>
  <si>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</si>
  <si>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</si>
  <si>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</si>
  <si>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</si>
  <si>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</si>
  <si>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</si>
  <si>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</si>
  <si>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</si>
  <si>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</si>
  <si>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</si>
  <si>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</si>
  <si>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</si>
  <si>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</si>
  <si>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</si>
  <si>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</si>
  <si>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</si>
  <si>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</si>
  <si>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</si>
  <si>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</si>
  <si>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</si>
  <si>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</si>
  <si>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</si>
  <si>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</si>
  <si>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</si>
  <si>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</si>
  <si>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</si>
  <si>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</si>
  <si>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</si>
  <si>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</si>
  <si>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</si>
  <si>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</si>
  <si>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</si>
  <si>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</si>
  <si>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</si>
  <si>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</si>
  <si>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</si>
  <si>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</si>
  <si>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</si>
  <si>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</si>
  <si>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</si>
  <si>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</si>
  <si>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</si>
  <si>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</si>
  <si>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</si>
  <si>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</si>
  <si>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</si>
  <si>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</si>
  <si>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</si>
  <si>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</si>
  <si>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</si>
  <si>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</si>
  <si>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</si>
  <si>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</si>
  <si>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</si>
  <si>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</si>
  <si>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</si>
  <si>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</si>
  <si>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</si>
  <si>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</si>
  <si>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</si>
  <si>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</si>
  <si>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</si>
  <si>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</si>
  <si>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</si>
  <si>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</si>
  <si>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</si>
  <si>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</si>
  <si>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</si>
  <si>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</si>
  <si>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</si>
  <si>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</si>
  <si>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</si>
  <si>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</si>
  <si>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</si>
  <si>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</si>
  <si>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</si>
  <si>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</si>
  <si>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</si>
  <si>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</si>
  <si>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</si>
  <si>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</si>
  <si>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</si>
  <si>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</si>
  <si>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</si>
  <si>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</si>
  <si>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</si>
  <si>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</si>
  <si>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</si>
  <si>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</si>
  <si>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</si>
  <si>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</si>
  <si>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</si>
  <si>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</si>
  <si>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</si>
  <si>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</si>
  <si>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</si>
  <si>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</si>
  <si>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</si>
  <si>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</si>
  <si>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</si>
  <si>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</si>
  <si>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</si>
  <si>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</si>
  <si>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</si>
  <si>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</si>
  <si>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</si>
  <si>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</si>
  <si>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</si>
  <si>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</si>
  <si>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</si>
  <si>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</si>
  <si>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</si>
  <si>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</si>
  <si>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</si>
  <si>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</si>
  <si>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</si>
  <si>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</si>
  <si>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</si>
  <si>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</si>
  <si>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</si>
  <si>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</si>
  <si>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</si>
  <si>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</si>
  <si>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</si>
  <si>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</si>
  <si>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</si>
  <si>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</si>
  <si>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</si>
  <si>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</si>
  <si>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</si>
  <si>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</si>
  <si>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</si>
  <si>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</si>
  <si>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</si>
  <si>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</si>
  <si>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</si>
  <si>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</si>
  <si>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</si>
  <si>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</si>
  <si>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</si>
  <si>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</si>
  <si>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</si>
  <si>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</si>
  <si>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</si>
  <si>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</si>
  <si>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</si>
  <si>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</si>
  <si>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</si>
  <si>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</si>
  <si>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</si>
  <si>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</si>
  <si>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</si>
  <si>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</si>
  <si>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</si>
  <si>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</si>
  <si>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</si>
  <si>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</si>
  <si>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</si>
  <si>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</si>
  <si>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</si>
  <si>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</si>
  <si>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</si>
  <si>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</si>
  <si>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</si>
  <si>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</si>
  <si>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</si>
  <si>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</si>
  <si>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</si>
  <si>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</si>
  <si>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</si>
  <si>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</si>
  <si>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</si>
  <si>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</si>
  <si>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</si>
  <si>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</si>
  <si>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</si>
  <si>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</si>
  <si>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</si>
  <si>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</si>
  <si>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</si>
  <si>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</si>
  <si>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</si>
  <si>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</si>
  <si>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</si>
  <si>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</si>
  <si>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</si>
  <si>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</si>
  <si>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</si>
  <si>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</si>
  <si>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</si>
  <si>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</si>
  <si>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</si>
  <si>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</si>
  <si>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</si>
  <si>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</si>
  <si>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</si>
  <si>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</si>
  <si>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</si>
  <si>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</si>
  <si>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</si>
  <si>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</si>
  <si>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</si>
  <si>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</si>
  <si>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</si>
  <si>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</si>
  <si>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</si>
  <si>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</si>
  <si>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</si>
  <si>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</si>
  <si>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</si>
  <si>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</si>
  <si>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</si>
  <si>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</si>
  <si>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</si>
  <si>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</si>
  <si>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</si>
  <si>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</si>
  <si>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</si>
  <si>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</si>
  <si>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</si>
  <si>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</si>
  <si>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</si>
  <si>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</si>
  <si>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</si>
  <si>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</si>
  <si>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</si>
  <si>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</si>
  <si>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</si>
  <si>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</si>
  <si>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</si>
  <si>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</si>
  <si>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</si>
  <si>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</si>
  <si>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</si>
  <si>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</si>
  <si>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</si>
  <si>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</si>
  <si>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</si>
  <si>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</si>
  <si>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</si>
  <si>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</si>
  <si>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</si>
  <si>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</si>
  <si>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</si>
  <si>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</si>
  <si>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</si>
  <si>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</si>
  <si>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</si>
  <si>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</si>
  <si>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</si>
  <si>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</si>
  <si>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</si>
  <si>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</si>
  <si>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</si>
  <si>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</si>
  <si>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</si>
  <si>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</si>
  <si>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</si>
  <si>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</si>
  <si>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</si>
  <si>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</si>
  <si>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</si>
  <si>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</si>
  <si>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</si>
  <si>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</si>
  <si>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</si>
  <si>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</si>
  <si>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</si>
  <si>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</si>
  <si>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</si>
  <si>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</si>
  <si>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</si>
  <si>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</si>
  <si>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</si>
  <si>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</si>
  <si>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</si>
  <si>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</si>
  <si>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</si>
  <si>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</si>
  <si>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</si>
  <si>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</si>
  <si>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</si>
  <si>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</si>
  <si>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</si>
  <si>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</si>
  <si>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</si>
  <si>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</si>
  <si>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</si>
  <si>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</si>
  <si>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</si>
  <si>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</si>
  <si>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</si>
  <si>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</si>
  <si>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</si>
  <si>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</si>
  <si>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</si>
  <si>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</si>
  <si>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</si>
  <si>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</si>
  <si>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</si>
  <si>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</si>
  <si>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</si>
  <si>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</si>
  <si>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</si>
  <si>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</si>
  <si>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</si>
  <si>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</si>
  <si>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</si>
  <si>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</si>
  <si>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</si>
  <si>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</si>
  <si>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</si>
  <si>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</si>
  <si>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</si>
  <si>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</si>
  <si>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</si>
  <si>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</si>
  <si>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</si>
  <si>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</si>
  <si>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</si>
  <si>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</si>
  <si>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</si>
  <si>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</si>
  <si>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</si>
  <si>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</si>
  <si>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</si>
  <si>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</si>
  <si>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</si>
  <si>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</si>
  <si>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</si>
  <si>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</si>
  <si>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</si>
  <si>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</si>
  <si>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</si>
  <si>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</si>
  <si>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</si>
  <si>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</si>
  <si>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</si>
  <si>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</si>
  <si>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</si>
  <si>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</si>
  <si>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</si>
  <si>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</si>
  <si>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</si>
  <si>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</si>
  <si>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</si>
  <si>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</si>
  <si>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</si>
  <si>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</si>
  <si>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</si>
  <si>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</si>
  <si>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</si>
  <si>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</si>
  <si>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</si>
  <si>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</si>
  <si>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</si>
  <si>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</si>
  <si>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</si>
  <si>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</si>
  <si>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</si>
  <si>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</si>
  <si>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</si>
  <si>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</si>
  <si>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</si>
  <si>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</si>
  <si>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</si>
  <si>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</si>
  <si>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</si>
  <si>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</si>
  <si>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</si>
  <si>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</si>
  <si>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</si>
  <si>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</si>
  <si>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</si>
  <si>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</si>
  <si>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</si>
  <si>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</si>
  <si>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</si>
  <si>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</si>
  <si>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</si>
  <si>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</si>
  <si>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</si>
  <si>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</si>
  <si>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</si>
  <si>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</si>
  <si>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</si>
  <si>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</si>
  <si>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</si>
  <si>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</si>
  <si>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</si>
  <si>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</si>
  <si>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</si>
  <si>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</si>
  <si>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</si>
  <si>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</si>
  <si>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</si>
  <si>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</si>
  <si>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</si>
  <si>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</si>
  <si>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</si>
  <si>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</si>
  <si>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</si>
  <si>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</si>
  <si>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</si>
  <si>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</si>
  <si>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</si>
  <si>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</si>
  <si>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</si>
  <si>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</si>
  <si>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</si>
  <si>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</si>
  <si>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</si>
  <si>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</si>
  <si>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</si>
  <si>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</si>
  <si>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</si>
  <si>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</si>
  <si>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</si>
  <si>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</si>
  <si>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</si>
  <si>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</si>
  <si>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</si>
  <si>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</si>
  <si>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</si>
  <si>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</si>
  <si>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</si>
  <si>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</si>
  <si>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</si>
  <si>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</si>
  <si>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</si>
  <si>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</si>
  <si>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</si>
  <si>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</si>
  <si>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</si>
  <si>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</si>
  <si>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</si>
  <si>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</si>
  <si>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</si>
  <si>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</si>
  <si>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</si>
  <si>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</si>
  <si>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</si>
  <si>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</si>
  <si>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</si>
  <si>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</si>
  <si>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</si>
  <si>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</si>
  <si>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</si>
  <si>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</si>
  <si>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</si>
  <si>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</si>
  <si>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</si>
  <si>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</si>
  <si>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</si>
  <si>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</si>
  <si>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</si>
  <si>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</si>
  <si>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</si>
  <si>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</si>
  <si>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</si>
  <si>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</si>
  <si>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</si>
  <si>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</si>
  <si>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</si>
  <si>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</si>
  <si>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</si>
  <si>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</si>
  <si>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</si>
  <si>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</si>
  <si>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</si>
  <si>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</si>
  <si>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</si>
  <si>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</si>
  <si>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</si>
  <si>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</si>
  <si>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</si>
  <si>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</si>
  <si>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</si>
  <si>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</si>
  <si>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</si>
  <si>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</si>
  <si>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</si>
  <si>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</si>
  <si>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</si>
  <si>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</si>
  <si>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</si>
  <si>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</si>
  <si>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</si>
  <si>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</si>
  <si>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</si>
  <si>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</si>
  <si>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</si>
  <si>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</si>
  <si>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</si>
  <si>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</si>
  <si>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</si>
  <si>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</si>
  <si>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</si>
  <si>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</si>
  <si>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</si>
  <si>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</si>
  <si>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</si>
  <si>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</si>
  <si>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</si>
  <si>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</si>
  <si>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</si>
  <si>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</si>
  <si>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</si>
  <si>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</si>
  <si>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</si>
  <si>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</si>
  <si>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</si>
  <si>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</si>
  <si>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</si>
  <si>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</si>
  <si>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</si>
  <si>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</si>
  <si>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</si>
  <si>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</si>
  <si>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</si>
  <si>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</si>
  <si>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</si>
  <si>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</si>
  <si>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</si>
  <si>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</si>
  <si>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</si>
  <si>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</si>
  <si>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</si>
  <si>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</si>
  <si>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</si>
  <si>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</si>
  <si>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</si>
  <si>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</si>
  <si>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</si>
  <si>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</si>
  <si>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</si>
  <si>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</si>
  <si>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</si>
  <si>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</si>
  <si>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</si>
  <si>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</si>
  <si>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</si>
  <si>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</si>
  <si>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</si>
  <si>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</si>
  <si>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</si>
  <si>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</si>
  <si>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</si>
  <si>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</si>
  <si>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</si>
  <si>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</si>
  <si>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</si>
  <si>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</si>
  <si>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</si>
  <si>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</si>
  <si>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</si>
  <si>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</si>
  <si>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</si>
  <si>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</si>
  <si>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</si>
  <si>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</si>
  <si>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</si>
  <si>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</si>
  <si>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</si>
  <si>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</si>
  <si>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</si>
  <si>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</si>
  <si>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</si>
  <si>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</si>
  <si>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</si>
  <si>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</si>
  <si>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</si>
  <si>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</si>
  <si>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</si>
  <si>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</si>
  <si>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</si>
  <si>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</si>
  <si>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</si>
  <si>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</si>
  <si>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</si>
  <si>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</si>
  <si>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</si>
  <si>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</si>
  <si>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</si>
  <si>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</si>
  <si>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</si>
  <si>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</si>
  <si>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</si>
  <si>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</si>
  <si>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</si>
  <si>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</si>
  <si>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</si>
  <si>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</si>
  <si>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</si>
  <si>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</si>
  <si>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</si>
  <si>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</si>
  <si>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</si>
  <si>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</si>
  <si>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</si>
  <si>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</si>
  <si>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</si>
  <si>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</si>
  <si>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</si>
  <si>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</si>
  <si>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</si>
  <si>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</si>
  <si>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</si>
  <si>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</si>
  <si>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</si>
  <si>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</si>
  <si>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</si>
  <si>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</si>
  <si>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</si>
  <si>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</si>
  <si>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</si>
  <si>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</si>
  <si>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</si>
  <si>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</si>
  <si>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</si>
  <si>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</si>
  <si>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</si>
  <si>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</si>
  <si>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</si>
  <si>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</si>
  <si>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</si>
  <si>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</si>
  <si>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</si>
  <si>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</si>
  <si>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</si>
  <si>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</si>
  <si>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</si>
  <si>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</si>
  <si>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</si>
  <si>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</si>
  <si>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</si>
  <si>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</si>
  <si>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</si>
  <si>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</si>
  <si>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</si>
  <si>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</si>
  <si>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</si>
  <si>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</si>
  <si>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</si>
  <si>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</si>
  <si>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</si>
  <si>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</si>
  <si>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</si>
  <si>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</si>
  <si>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</si>
  <si>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</si>
  <si>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</si>
  <si>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</si>
  <si>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</si>
  <si>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</si>
  <si>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</si>
  <si>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</si>
  <si>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</si>
  <si>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</si>
  <si>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</si>
  <si>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</si>
  <si>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</si>
  <si>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</si>
  <si>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</si>
  <si>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</si>
  <si>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</si>
  <si>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</si>
  <si>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</si>
  <si>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</si>
  <si>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</si>
  <si>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</si>
  <si>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</si>
  <si>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</si>
  <si>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</si>
  <si>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</si>
  <si>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</si>
  <si>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</si>
  <si>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</si>
  <si>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</si>
  <si>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</si>
  <si>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</si>
  <si>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</si>
  <si>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</si>
  <si>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</si>
  <si>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</si>
  <si>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</si>
  <si>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</si>
  <si>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</si>
  <si>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</si>
  <si>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</si>
  <si>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</si>
  <si>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</si>
  <si>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</si>
  <si>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</si>
  <si>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</si>
  <si>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</si>
  <si>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</si>
  <si>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</si>
  <si>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</si>
  <si>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</si>
  <si>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</si>
  <si>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</si>
  <si>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</si>
  <si>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</si>
  <si>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</si>
  <si>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</si>
  <si>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</si>
  <si>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</si>
  <si>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</si>
  <si>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</si>
  <si>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</si>
  <si>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</si>
  <si>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</si>
  <si>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</si>
  <si>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</si>
  <si>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</si>
  <si>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</si>
  <si>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</si>
  <si>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</si>
  <si>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</si>
  <si>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</si>
  <si>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</si>
  <si>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</si>
  <si>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</si>
  <si>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</si>
  <si>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</si>
  <si>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</si>
  <si>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</si>
  <si>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</si>
  <si>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</si>
  <si>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</si>
  <si>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</si>
  <si>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</si>
  <si>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</si>
  <si>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</si>
  <si>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</si>
  <si>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</si>
  <si>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</si>
  <si>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</si>
  <si>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</si>
  <si>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</si>
  <si>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</si>
  <si>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</si>
  <si>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</si>
  <si>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</si>
  <si>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</si>
  <si>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</si>
  <si>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</si>
  <si>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</si>
  <si>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</si>
  <si>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</si>
  <si>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</si>
  <si>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</si>
  <si>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</si>
  <si>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</si>
  <si>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</si>
  <si>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</si>
  <si>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</si>
  <si>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</si>
  <si>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</si>
  <si>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</si>
  <si>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</si>
  <si>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</si>
  <si>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</si>
  <si>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</si>
  <si>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</si>
  <si>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</si>
  <si>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</si>
  <si>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</si>
  <si>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</si>
  <si>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</si>
  <si>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</si>
  <si>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</si>
  <si>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</si>
  <si>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</si>
  <si>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</si>
  <si>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</si>
  <si>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</si>
  <si>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</si>
  <si>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</si>
  <si>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</si>
  <si>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</si>
  <si>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</si>
  <si>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</si>
  <si>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</si>
  <si>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</si>
  <si>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</si>
  <si>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</si>
  <si>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</si>
  <si>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</si>
  <si>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</si>
  <si>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</si>
  <si>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</si>
  <si>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</si>
  <si>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</si>
  <si>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</si>
  <si>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</si>
  <si>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</si>
  <si>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</si>
  <si>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</si>
  <si>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</si>
  <si>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</si>
  <si>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</si>
  <si>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</si>
  <si>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</si>
  <si>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</si>
  <si>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</si>
  <si>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</si>
  <si>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</si>
  <si>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</si>
  <si>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</si>
  <si>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</si>
  <si>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</si>
  <si>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</si>
  <si>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</si>
  <si>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</si>
  <si>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</si>
  <si>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</si>
  <si>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</si>
  <si>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</si>
  <si>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</si>
  <si>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</si>
  <si>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</si>
  <si>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</si>
  <si>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</si>
  <si>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</si>
  <si>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</si>
  <si>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</si>
  <si>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</si>
  <si>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</si>
  <si>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</si>
  <si>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</si>
  <si>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</si>
  <si>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</si>
  <si>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</si>
  <si>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</si>
  <si>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</si>
  <si>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</si>
  <si>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</si>
  <si>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</si>
  <si>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</si>
  <si>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</si>
  <si>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</si>
  <si>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</si>
  <si>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</si>
  <si>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</si>
  <si>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</si>
  <si>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</si>
  <si>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</si>
  <si>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</si>
  <si>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</si>
  <si>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</si>
  <si>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</si>
  <si>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</si>
  <si>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</si>
  <si>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</si>
  <si>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</si>
  <si>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</si>
  <si>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</si>
  <si>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</si>
  <si>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</si>
  <si>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</si>
  <si>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</si>
  <si>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</si>
  <si>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</si>
  <si>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</si>
  <si>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</si>
  <si>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</si>
  <si>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</si>
  <si>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</si>
  <si>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</si>
  <si>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</si>
  <si>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</si>
  <si>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</si>
  <si>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</si>
  <si>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</si>
  <si>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</si>
  <si>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</si>
  <si>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</si>
  <si>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</si>
  <si>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</si>
  <si>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</si>
  <si>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</si>
  <si>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</si>
  <si>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</si>
  <si>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</si>
  <si>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</si>
  <si>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</si>
  <si>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</si>
  <si>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</si>
  <si>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</si>
  <si>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</si>
  <si>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</si>
  <si>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</si>
  <si>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</si>
  <si>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</si>
  <si>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</si>
  <si>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</si>
  <si>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</si>
  <si>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</si>
  <si>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</si>
  <si>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</si>
  <si>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</si>
  <si>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</si>
  <si>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</si>
  <si>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</si>
  <si>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</si>
  <si>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</si>
  <si>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</si>
  <si>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</si>
  <si>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</si>
  <si>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</si>
  <si>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</si>
  <si>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</si>
  <si>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</si>
  <si>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</si>
  <si>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</si>
  <si>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</si>
  <si>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</si>
  <si>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</si>
  <si>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</si>
  <si>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</si>
  <si>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</si>
  <si>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</si>
  <si>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</si>
  <si>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</si>
  <si>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</si>
  <si>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</si>
  <si>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</si>
  <si>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</si>
  <si>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</si>
  <si>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</si>
  <si>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</si>
  <si>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</si>
  <si>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</si>
  <si>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</si>
  <si>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</si>
  <si>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</si>
  <si>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</si>
  <si>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</si>
  <si>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</si>
  <si>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</si>
  <si>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</si>
  <si>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</si>
  <si>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</si>
  <si>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</si>
  <si>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</si>
  <si>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</si>
  <si>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</si>
  <si>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</si>
  <si>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</si>
  <si>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</si>
  <si>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</si>
  <si>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</si>
  <si>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</si>
  <si>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</si>
  <si>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</si>
  <si>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</si>
  <si>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</si>
  <si>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</si>
  <si>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</si>
  <si>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</si>
  <si>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</si>
  <si>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</si>
  <si>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</si>
  <si>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</si>
  <si>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</si>
  <si>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</si>
  <si>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</si>
  <si>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</si>
  <si>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</si>
  <si>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</si>
  <si>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</si>
  <si>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</si>
  <si>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</si>
  <si>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</si>
  <si>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</si>
  <si>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</si>
  <si>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</si>
  <si>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</si>
  <si>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</si>
  <si>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</si>
  <si>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</si>
  <si>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</si>
  <si>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</si>
  <si>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</si>
  <si>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</si>
  <si>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</si>
  <si>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</si>
  <si>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</si>
  <si>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</si>
  <si>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</si>
  <si>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</si>
  <si>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</si>
  <si>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</si>
  <si>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</si>
  <si>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</si>
  <si>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</si>
  <si>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</si>
  <si>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</si>
  <si>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</si>
  <si>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</si>
  <si>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</si>
  <si>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</si>
  <si>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</si>
  <si>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</si>
  <si>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</si>
  <si>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</si>
  <si>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</si>
  <si>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</si>
  <si>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</si>
  <si>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</si>
  <si>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</si>
  <si>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</si>
  <si>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</si>
  <si>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</si>
  <si>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</si>
  <si>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</si>
  <si>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</si>
  <si>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</si>
  <si>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</si>
  <si>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</si>
  <si>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</si>
  <si>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</si>
  <si>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</si>
  <si>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</si>
  <si>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</si>
  <si>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</si>
  <si>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</si>
  <si>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</si>
  <si>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</si>
  <si>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</si>
  <si>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</si>
  <si>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</si>
  <si>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</si>
  <si>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</si>
  <si>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</si>
  <si>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</si>
  <si>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</si>
  <si>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</si>
  <si>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</si>
  <si>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</si>
  <si>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</si>
  <si>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</si>
  <si>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</si>
  <si>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</si>
  <si>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</si>
  <si>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</si>
  <si>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</si>
  <si>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</si>
  <si>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</si>
  <si>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</si>
  <si>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</si>
  <si>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</si>
  <si>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</si>
  <si>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</si>
  <si>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</si>
  <si>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</si>
  <si>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</si>
  <si>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</si>
  <si>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</si>
  <si>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</si>
  <si>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</si>
  <si>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</si>
  <si>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</si>
  <si>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</si>
  <si>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</si>
  <si>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</si>
  <si>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</si>
  <si>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</si>
  <si>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</si>
  <si>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</si>
  <si>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</si>
  <si>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</si>
  <si>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</si>
  <si>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</si>
  <si>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</si>
  <si>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</si>
  <si>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</si>
  <si>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</si>
  <si>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</si>
  <si>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</si>
  <si>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</si>
  <si>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</si>
  <si>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</si>
  <si>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</si>
  <si>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</si>
  <si>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</si>
  <si>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</si>
  <si>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</si>
  <si>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</si>
  <si>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</si>
  <si>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</si>
  <si>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</si>
  <si>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</si>
  <si>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</si>
  <si>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</si>
  <si>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</si>
  <si>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</si>
  <si>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</si>
  <si>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</si>
  <si>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</si>
  <si>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</si>
  <si>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</si>
  <si>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</si>
  <si>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</si>
  <si>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</si>
  <si>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</si>
  <si>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</si>
  <si>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</si>
  <si>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</si>
  <si>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</si>
  <si>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</si>
  <si>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</si>
  <si>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</si>
  <si>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</si>
  <si>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</si>
  <si>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</si>
  <si>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</si>
  <si>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</si>
  <si>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</si>
  <si>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</si>
  <si>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</si>
  <si>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</si>
  <si>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</si>
  <si>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</si>
  <si>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</si>
  <si>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</si>
  <si>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</si>
  <si>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</si>
  <si>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</si>
  <si>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</si>
  <si>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</si>
  <si>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</si>
  <si>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</si>
  <si>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</si>
  <si>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</si>
  <si>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</si>
  <si>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</si>
  <si>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</si>
  <si>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</si>
  <si>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</si>
  <si>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</si>
  <si>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</si>
  <si>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</si>
  <si>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</si>
  <si>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</si>
  <si>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</si>
  <si>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</si>
  <si>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</si>
  <si>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</si>
  <si>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</si>
  <si>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</si>
  <si>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</si>
  <si>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</si>
  <si>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</si>
  <si>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</si>
  <si>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</si>
  <si>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</si>
  <si>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</si>
  <si>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</si>
  <si>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</si>
  <si>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</si>
  <si>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</si>
  <si>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</si>
  <si>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</si>
  <si>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</si>
  <si>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</si>
  <si>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</si>
  <si>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</si>
  <si>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</si>
  <si>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</si>
  <si>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</si>
  <si>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</si>
  <si>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</si>
  <si>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</si>
  <si>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</si>
  <si>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</si>
  <si>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</si>
  <si>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</si>
  <si>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</si>
  <si>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</si>
  <si>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</si>
  <si>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</si>
  <si>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</si>
  <si>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</si>
  <si>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</si>
  <si>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</si>
  <si>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</si>
  <si>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</si>
  <si>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</si>
  <si>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</si>
  <si>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</si>
  <si>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</si>
  <si>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</si>
  <si>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</si>
  <si>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</si>
  <si>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</si>
  <si>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</si>
  <si>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</si>
  <si>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</si>
  <si>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</si>
  <si>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</si>
  <si>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</si>
  <si>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</si>
  <si>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</si>
  <si>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</si>
  <si>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</si>
  <si>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</si>
  <si>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</si>
  <si>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</si>
  <si>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</si>
  <si>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</si>
  <si>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</si>
  <si>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</si>
  <si>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</si>
  <si>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</si>
  <si>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</si>
  <si>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</si>
  <si>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</si>
  <si>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</si>
  <si>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</si>
  <si>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</si>
  <si>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</si>
  <si>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</si>
  <si>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</si>
  <si>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</si>
  <si>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</si>
  <si>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</si>
  <si>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</si>
  <si>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</si>
  <si>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</si>
  <si>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</si>
  <si>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</si>
  <si>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</si>
  <si>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</si>
  <si>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</si>
  <si>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</si>
  <si>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</si>
  <si>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</si>
  <si>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</si>
  <si>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</si>
  <si>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</si>
  <si>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</si>
  <si>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</si>
  <si>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</si>
  <si>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</si>
  <si>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</si>
  <si>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</si>
  <si>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</si>
  <si>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</si>
  <si>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</si>
  <si>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</si>
  <si>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</si>
  <si>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</si>
  <si>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</si>
  <si>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</si>
  <si>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</si>
  <si>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</si>
  <si>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</si>
  <si>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</si>
  <si>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</si>
  <si>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</si>
  <si>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</si>
  <si>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</si>
  <si>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</si>
  <si>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</si>
  <si>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</si>
  <si>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</si>
  <si>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</si>
  <si>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</si>
  <si>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</si>
  <si>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</si>
  <si>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</si>
  <si>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</si>
  <si>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</si>
  <si>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</si>
  <si>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</si>
  <si>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</si>
  <si>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</si>
  <si>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</si>
  <si>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</si>
  <si>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</si>
  <si>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</si>
  <si>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</si>
  <si>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</si>
  <si>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</si>
  <si>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</si>
  <si>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</si>
  <si>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</si>
  <si>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</si>
  <si>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</si>
  <si>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</si>
  <si>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</si>
  <si>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</si>
  <si>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</si>
  <si>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</si>
  <si>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</si>
  <si>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</si>
  <si>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</si>
  <si>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</si>
  <si>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</si>
  <si>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</si>
  <si>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</si>
  <si>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</si>
  <si>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</si>
  <si>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</si>
  <si>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</si>
  <si>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</si>
  <si>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</si>
  <si>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</si>
  <si>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</si>
  <si>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</si>
  <si>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</si>
  <si>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</si>
  <si>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</si>
  <si>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</si>
  <si>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</si>
  <si>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</si>
  <si>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</si>
  <si>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</si>
  <si>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</si>
  <si>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</si>
  <si>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</si>
  <si>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</si>
  <si>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</si>
  <si>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</si>
  <si>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</si>
  <si>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</si>
  <si>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</si>
  <si>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</si>
  <si>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</si>
  <si>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</si>
  <si>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</si>
  <si>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</si>
  <si>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</si>
  <si>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</si>
  <si>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</si>
  <si>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</si>
  <si>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</si>
  <si>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</si>
  <si>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</si>
  <si>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</si>
  <si>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</si>
  <si>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</si>
  <si>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</si>
  <si>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</si>
  <si>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</si>
  <si>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</si>
  <si>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</si>
  <si>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</si>
  <si>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</si>
  <si>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</si>
  <si>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</si>
  <si>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</si>
  <si>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</si>
  <si>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</si>
  <si>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</si>
  <si>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</si>
  <si>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</si>
  <si>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</si>
  <si>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</si>
  <si>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</si>
  <si>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</si>
  <si>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</si>
  <si>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</si>
  <si>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</si>
  <si>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</si>
  <si>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</si>
  <si>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</si>
  <si>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</si>
  <si>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</si>
  <si>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</si>
  <si>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</si>
  <si>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</si>
  <si>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</si>
  <si>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</si>
  <si>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</si>
  <si>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</si>
  <si>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</si>
  <si>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</si>
  <si>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</si>
  <si>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</si>
  <si>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</si>
  <si>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</si>
  <si>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</si>
  <si>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</si>
  <si>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</si>
  <si>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</si>
  <si>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</si>
  <si>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</si>
  <si>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</si>
  <si>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</si>
  <si>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</si>
  <si>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</si>
  <si>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</si>
  <si>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</si>
  <si>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</si>
  <si>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</si>
  <si>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</si>
  <si>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</si>
  <si>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</si>
  <si>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</si>
  <si>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</si>
  <si>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</si>
  <si>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</si>
  <si>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</si>
  <si>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</si>
  <si>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</si>
  <si>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</si>
  <si>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</si>
  <si>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</si>
  <si>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</si>
  <si>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</si>
  <si>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</si>
  <si>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</si>
  <si>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</si>
  <si>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</si>
  <si>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</si>
  <si>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</si>
  <si>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</si>
  <si>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</si>
  <si>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</si>
  <si>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</si>
  <si>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</si>
  <si>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</si>
  <si>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</si>
  <si>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</si>
  <si>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</si>
  <si>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</si>
  <si>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</si>
  <si>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</si>
  <si>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</si>
  <si>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</si>
  <si>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</si>
  <si>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</si>
  <si>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</si>
  <si>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</si>
  <si>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</si>
  <si>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</si>
  <si>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</si>
  <si>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</si>
  <si>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</si>
  <si>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</si>
  <si>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</si>
  <si>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</si>
  <si>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</si>
  <si>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</si>
  <si>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</si>
  <si>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</si>
  <si>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</si>
  <si>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</si>
  <si>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</si>
  <si>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</si>
  <si>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</si>
  <si>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</si>
  <si>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</si>
  <si>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</si>
  <si>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</si>
  <si>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</si>
  <si>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</si>
  <si>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</si>
  <si>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</si>
  <si>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</si>
  <si>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</si>
  <si>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</si>
  <si>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</si>
  <si>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</si>
  <si>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</si>
  <si>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</si>
  <si>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</si>
  <si>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</si>
  <si>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</si>
  <si>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</si>
  <si>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</si>
  <si>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</si>
  <si>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</si>
  <si>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</si>
  <si>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</si>
  <si>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</si>
  <si>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</si>
  <si>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</si>
  <si>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</si>
  <si>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</si>
  <si>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</si>
  <si>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</si>
  <si>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</si>
  <si>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</si>
  <si>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</si>
  <si>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</si>
  <si>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</si>
  <si>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</si>
  <si>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</si>
  <si>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</si>
  <si>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</si>
  <si>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</si>
  <si>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</si>
  <si>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</si>
  <si>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</si>
  <si>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</si>
  <si>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</si>
  <si>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</si>
  <si>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</si>
  <si>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</si>
  <si>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</si>
  <si>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</si>
  <si>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</si>
  <si>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</si>
  <si>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</si>
  <si>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</si>
  <si>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</si>
  <si>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</si>
  <si>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</si>
  <si>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</si>
  <si>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</si>
  <si>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</si>
  <si>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</si>
  <si>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</si>
  <si>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</si>
  <si>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</si>
  <si>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</si>
  <si>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</si>
  <si>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</si>
  <si>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</si>
  <si>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</si>
  <si>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</si>
  <si>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</si>
  <si>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</si>
  <si>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</si>
  <si>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</si>
  <si>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</si>
  <si>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</si>
  <si>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</si>
  <si>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</si>
  <si>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</si>
  <si>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</si>
  <si>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</si>
  <si>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</si>
  <si>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</si>
  <si>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</si>
  <si>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</si>
  <si>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</si>
  <si>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</si>
  <si>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</si>
  <si>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</si>
  <si>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</si>
  <si>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</si>
  <si>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</si>
  <si>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</si>
  <si>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</si>
  <si>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</si>
  <si>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</si>
  <si>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</si>
  <si>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</si>
  <si>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</si>
  <si>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</si>
  <si>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</si>
  <si>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</si>
  <si>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</si>
  <si>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</si>
  <si>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</si>
  <si>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</si>
  <si>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</si>
  <si>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</si>
  <si>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</si>
  <si>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</si>
  <si>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</si>
  <si>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</si>
  <si>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</si>
  <si>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</si>
  <si>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</si>
  <si>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</si>
  <si>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</si>
  <si>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</si>
  <si>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</si>
  <si>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</si>
  <si>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</si>
  <si>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</si>
  <si>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</si>
  <si>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</si>
  <si>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</si>
  <si>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</si>
  <si>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</si>
  <si>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</si>
  <si>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</si>
  <si>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</si>
  <si>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</si>
  <si>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</si>
  <si>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</si>
  <si>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</si>
  <si>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</si>
  <si>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</si>
  <si>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</si>
  <si>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</si>
  <si>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</si>
  <si>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</si>
  <si>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</si>
  <si>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</si>
  <si>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</si>
  <si>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</si>
  <si>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</si>
  <si>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</si>
  <si>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</si>
  <si>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</si>
  <si>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</si>
  <si>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</si>
  <si>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</si>
  <si>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</si>
  <si>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</si>
  <si>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</si>
  <si>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</si>
  <si>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</si>
  <si>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</si>
  <si>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</si>
  <si>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</si>
  <si>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</si>
  <si>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</si>
  <si>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</si>
  <si>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</si>
  <si>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</si>
  <si>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</si>
  <si>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</si>
  <si>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</si>
  <si>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</si>
  <si>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</si>
  <si>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</si>
  <si>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</si>
  <si>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</si>
  <si>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</si>
  <si>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</si>
  <si>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</si>
  <si>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</si>
  <si>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</si>
  <si>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</si>
  <si>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</si>
  <si>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</si>
  <si>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</si>
  <si>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</si>
  <si>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</si>
  <si>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</si>
  <si>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</si>
  <si>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</si>
  <si>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</si>
  <si>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</si>
  <si>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</si>
  <si>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</si>
  <si>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</si>
  <si>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</si>
  <si>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</si>
  <si>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</si>
  <si>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</si>
  <si>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</si>
  <si>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</si>
  <si>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</si>
  <si>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</si>
  <si>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</si>
  <si>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</si>
  <si>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</si>
  <si>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</si>
  <si>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</si>
  <si>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</si>
  <si>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</si>
  <si>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</si>
  <si>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</si>
  <si>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</si>
  <si>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</si>
  <si>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</si>
  <si>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</si>
  <si>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</si>
  <si>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</si>
  <si>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</si>
  <si>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</si>
  <si>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</si>
  <si>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</si>
  <si>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</si>
  <si>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</si>
  <si>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</si>
  <si>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</si>
  <si>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</si>
  <si>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</si>
  <si>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</si>
  <si>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</si>
  <si>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</si>
  <si>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</si>
  <si>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</si>
  <si>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</si>
  <si>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</si>
  <si>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</si>
  <si>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</si>
  <si>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</si>
  <si>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</si>
  <si>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</si>
  <si>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</si>
  <si>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</si>
  <si>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</si>
  <si>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</si>
  <si>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</si>
  <si>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</si>
  <si>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</si>
  <si>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</si>
  <si>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</si>
  <si>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</si>
  <si>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</si>
  <si>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</si>
  <si>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</si>
  <si>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</si>
  <si>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</si>
  <si>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</si>
  <si>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</si>
  <si>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</si>
  <si>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</si>
  <si>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</si>
  <si>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</si>
  <si>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</si>
  <si>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</si>
  <si>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</si>
  <si>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</si>
  <si>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</si>
  <si>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</si>
  <si>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</si>
  <si>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</si>
  <si>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</si>
  <si>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</si>
  <si>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</si>
  <si>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</si>
  <si>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</si>
  <si>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</si>
  <si>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</si>
  <si>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</si>
  <si>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</si>
  <si>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</si>
  <si>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</si>
  <si>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</si>
  <si>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</si>
  <si>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</si>
  <si>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</si>
  <si>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</si>
  <si>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</si>
  <si>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</si>
  <si>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</si>
  <si>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</si>
  <si>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</si>
  <si>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</si>
  <si>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</si>
  <si>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</si>
  <si>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</si>
  <si>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</si>
  <si>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</si>
  <si>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</si>
  <si>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</si>
  <si>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</si>
  <si>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</si>
  <si>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</si>
  <si>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</si>
  <si>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</si>
  <si>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</si>
  <si>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</si>
  <si>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</si>
  <si>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</si>
  <si>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</si>
  <si>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</si>
  <si>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</si>
  <si>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</si>
  <si>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</si>
  <si>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</si>
  <si>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</si>
  <si>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</si>
  <si>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</si>
  <si>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</si>
  <si>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</si>
  <si>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</si>
  <si>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</si>
  <si>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</si>
  <si>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</si>
  <si>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</si>
  <si>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</si>
  <si>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</si>
  <si>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</si>
  <si>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</si>
  <si>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</si>
  <si>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</si>
  <si>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</si>
  <si>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</si>
  <si>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</si>
  <si>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</si>
  <si>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</si>
  <si>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</si>
  <si>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</si>
  <si>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</si>
  <si>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</si>
  <si>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</si>
  <si>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</si>
  <si>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</si>
  <si>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</si>
  <si>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</si>
  <si>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</si>
  <si>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</si>
  <si>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</si>
  <si>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</si>
  <si>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</si>
  <si>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</si>
  <si>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</si>
  <si>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</si>
  <si>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</si>
  <si>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</si>
  <si>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</si>
  <si>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</si>
  <si>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</si>
  <si>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</si>
  <si>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</si>
  <si>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</si>
  <si>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</si>
  <si>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</si>
  <si>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</si>
  <si>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</si>
  <si>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</si>
  <si>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</si>
  <si>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</si>
  <si>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</si>
  <si>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</si>
  <si>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</si>
  <si>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</si>
  <si>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</si>
  <si>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</si>
  <si>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</si>
  <si>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</si>
  <si>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</si>
  <si>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</si>
  <si>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</si>
  <si>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</si>
  <si>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</si>
  <si>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</si>
  <si>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</si>
  <si>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</si>
  <si>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</si>
  <si>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</si>
  <si>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</si>
  <si>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</si>
  <si>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</si>
  <si>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</si>
  <si>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</si>
  <si>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</si>
  <si>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</si>
  <si>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</si>
  <si>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</si>
  <si>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</si>
  <si>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</si>
  <si>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</si>
  <si>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</si>
  <si>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</si>
  <si>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</si>
  <si>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</si>
  <si>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</si>
  <si>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</si>
  <si>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</si>
  <si>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</si>
  <si>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</si>
  <si>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</si>
  <si>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</si>
  <si>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</si>
  <si>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</si>
  <si>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</si>
  <si>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</si>
  <si>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</si>
  <si>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</si>
  <si>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</si>
  <si>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</si>
  <si>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</si>
  <si>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</si>
  <si>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</si>
  <si>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</si>
  <si>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</si>
  <si>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</si>
  <si>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</si>
  <si>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</si>
  <si>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</si>
  <si>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</si>
  <si>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</si>
  <si>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</si>
  <si>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</si>
  <si>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</si>
  <si>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</si>
  <si>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</si>
  <si>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</si>
  <si>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</si>
  <si>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</si>
  <si>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</si>
  <si>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</si>
  <si>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</si>
  <si>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</si>
  <si>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</si>
  <si>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</si>
  <si>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</si>
  <si>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</si>
  <si>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</si>
  <si>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</si>
  <si>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</si>
  <si>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</si>
  <si>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</si>
  <si>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</si>
  <si>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</si>
  <si>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</si>
  <si>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</si>
  <si>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</si>
  <si>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</si>
  <si>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</si>
  <si>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</si>
  <si>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</si>
  <si>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</si>
  <si>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</si>
  <si>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</si>
  <si>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</si>
  <si>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</si>
  <si>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</si>
  <si>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</si>
  <si>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</si>
  <si>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</si>
  <si>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</si>
  <si>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</si>
  <si>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</si>
  <si>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</si>
  <si>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</si>
  <si>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</si>
  <si>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</si>
  <si>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</si>
  <si>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</si>
  <si>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</si>
  <si>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</si>
  <si>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</si>
  <si>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</si>
  <si>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</si>
  <si>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</si>
  <si>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</si>
  <si>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</si>
  <si>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</si>
  <si>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</si>
  <si>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</si>
  <si>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</si>
  <si>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</si>
  <si>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</si>
  <si>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</si>
  <si>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</si>
  <si>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</si>
  <si>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</si>
  <si>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</si>
  <si>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</si>
  <si>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</si>
  <si>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</si>
  <si>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</si>
  <si>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</si>
  <si>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</si>
  <si>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</si>
  <si>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</si>
  <si>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</si>
  <si>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</si>
  <si>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</si>
  <si>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</si>
  <si>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</si>
  <si>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</si>
  <si>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</si>
  <si>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</si>
  <si>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</si>
  <si>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</si>
  <si>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</si>
  <si>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</si>
  <si>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</si>
  <si>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</si>
  <si>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</si>
  <si>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</si>
  <si>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</si>
  <si>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</si>
  <si>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</si>
  <si>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</si>
  <si>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</si>
  <si>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</si>
  <si>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</si>
  <si>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</si>
  <si>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</si>
  <si>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</si>
  <si>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</si>
  <si>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</si>
  <si>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</si>
  <si>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</si>
  <si>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</si>
  <si>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</si>
  <si>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</si>
  <si>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</si>
  <si>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</si>
  <si>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</si>
  <si>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</si>
  <si>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</si>
  <si>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</si>
  <si>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</si>
  <si>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</si>
  <si>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</si>
  <si>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</si>
  <si>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</si>
  <si>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</si>
  <si>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</si>
  <si>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</si>
  <si>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</si>
  <si>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</si>
  <si>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</si>
  <si>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</si>
  <si>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</si>
  <si>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</si>
  <si>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</si>
  <si>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</si>
  <si>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</si>
  <si>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</si>
  <si>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</si>
  <si>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</si>
  <si>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</si>
  <si>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</si>
  <si>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</si>
  <si>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</si>
  <si>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</si>
  <si>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</si>
  <si>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</si>
  <si>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</si>
  <si>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</si>
  <si>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</si>
  <si>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</si>
  <si>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</si>
  <si>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</si>
  <si>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</si>
  <si>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</si>
  <si>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</si>
  <si>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</si>
  <si>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</si>
  <si>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</si>
  <si>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</si>
  <si>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</si>
  <si>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</si>
  <si>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</si>
  <si>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</si>
  <si>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</si>
  <si>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</si>
  <si>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</si>
  <si>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</si>
  <si>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</si>
  <si>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</si>
  <si>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</si>
  <si>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</si>
  <si>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</si>
  <si>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</si>
  <si>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</si>
  <si>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</si>
  <si>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</si>
  <si>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</si>
  <si>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</si>
  <si>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</si>
  <si>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</si>
  <si>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</si>
  <si>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</si>
  <si>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</si>
  <si>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</si>
  <si>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</si>
  <si>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</si>
  <si>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</si>
  <si>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</si>
  <si>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</si>
  <si>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</si>
  <si>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</si>
  <si>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</si>
  <si>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</si>
  <si>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</si>
  <si>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</si>
  <si>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</si>
  <si>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</si>
  <si>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</si>
  <si>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</si>
  <si>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</si>
  <si>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</si>
  <si>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</si>
  <si>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</si>
  <si>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</si>
  <si>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</si>
  <si>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</si>
  <si>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</si>
  <si>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</si>
  <si>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</si>
  <si>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</si>
  <si>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</si>
  <si>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</si>
  <si>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</si>
  <si>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</si>
  <si>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</si>
  <si>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</si>
  <si>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</si>
  <si>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</si>
  <si>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</si>
  <si>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</si>
  <si>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</si>
  <si>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</si>
  <si>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</si>
  <si>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</si>
  <si>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</si>
  <si>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</si>
  <si>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</si>
  <si>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</si>
  <si>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</si>
  <si>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</si>
  <si>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</si>
  <si>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</si>
  <si>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</si>
  <si>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</si>
  <si>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</si>
  <si>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</si>
  <si>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</si>
  <si>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</si>
  <si>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</si>
  <si>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</si>
  <si>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</si>
  <si>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</si>
  <si>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</si>
  <si>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</si>
  <si>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</si>
  <si>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</si>
  <si>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</si>
  <si>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</si>
  <si>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</si>
  <si>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</si>
  <si>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</si>
  <si>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</si>
  <si>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</si>
  <si>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</si>
  <si>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</si>
  <si>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</si>
  <si>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</si>
  <si>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</si>
  <si>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</si>
  <si>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</si>
  <si>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</si>
  <si>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</si>
  <si>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</si>
  <si>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</si>
  <si>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</si>
  <si>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</si>
  <si>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</si>
  <si>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</si>
  <si>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</si>
  <si>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</si>
  <si>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</si>
  <si>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</si>
  <si>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</si>
  <si>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</si>
  <si>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</si>
  <si>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</si>
  <si>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</si>
  <si>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</si>
  <si>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</si>
  <si>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</si>
  <si>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</si>
  <si>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</si>
  <si>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</si>
  <si>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</si>
  <si>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</si>
  <si>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</si>
  <si>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</si>
  <si>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</si>
  <si>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</si>
  <si>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</si>
  <si>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</si>
  <si>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</si>
  <si>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</si>
  <si>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</si>
  <si>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</si>
  <si>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</si>
  <si>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</si>
  <si>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</si>
  <si>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</si>
  <si>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</si>
  <si>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</si>
  <si>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</si>
  <si>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</si>
  <si>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</si>
  <si>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</si>
  <si>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</si>
  <si>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</si>
  <si>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</si>
  <si>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</si>
  <si>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</si>
  <si>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</si>
  <si>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</si>
  <si>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</si>
  <si>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</si>
  <si>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</si>
  <si>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</si>
  <si>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</si>
  <si>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</si>
  <si>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</si>
  <si>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</si>
  <si>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</si>
  <si>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</si>
  <si>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</si>
  <si>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</si>
  <si>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</si>
  <si>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</si>
  <si>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</si>
  <si>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</si>
  <si>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</si>
  <si>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</si>
  <si>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</si>
  <si>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</si>
  <si>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</si>
  <si>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</si>
  <si>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</si>
  <si>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</si>
  <si>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</si>
  <si>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</si>
  <si>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</si>
  <si>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</si>
  <si>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</si>
  <si>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</si>
  <si>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</si>
  <si>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</si>
  <si>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</si>
  <si>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</si>
  <si>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</si>
  <si>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</si>
  <si>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</si>
  <si>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</si>
  <si>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</si>
  <si>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</si>
  <si>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</si>
  <si>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</si>
  <si>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</si>
  <si>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</si>
  <si>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</si>
  <si>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</si>
  <si>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</si>
  <si>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</si>
  <si>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</si>
  <si>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</si>
  <si>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</si>
  <si>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</si>
  <si>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</si>
  <si>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</si>
  <si>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</si>
  <si>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</si>
  <si>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</si>
  <si>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</si>
  <si>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</si>
  <si>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</si>
  <si>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</si>
  <si>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</si>
  <si>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</si>
  <si>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</si>
  <si>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</si>
  <si>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</si>
  <si>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</si>
  <si>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</si>
  <si>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</si>
  <si>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</si>
  <si>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</si>
  <si>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</si>
  <si>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</si>
  <si>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</si>
  <si>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</si>
  <si>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</si>
  <si>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</si>
  <si>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</si>
  <si>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</si>
  <si>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</si>
  <si>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</si>
  <si>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</si>
  <si>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</si>
  <si>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</si>
  <si>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</si>
  <si>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</si>
  <si>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</si>
  <si>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</si>
  <si>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</si>
  <si>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</si>
  <si>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</si>
  <si>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</si>
  <si>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</si>
  <si>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</si>
  <si>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</si>
  <si>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</si>
  <si>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</si>
  <si>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</si>
  <si>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</si>
  <si>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</si>
  <si>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</si>
  <si>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</si>
  <si>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</si>
  <si>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</si>
  <si>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</si>
  <si>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</si>
  <si>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</si>
  <si>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</si>
  <si>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</si>
  <si>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</si>
  <si>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</si>
  <si>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</si>
  <si>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</si>
  <si>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</si>
  <si>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</si>
  <si>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</si>
  <si>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</si>
  <si>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</si>
  <si>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</si>
  <si>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</si>
  <si>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</si>
  <si>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</si>
  <si>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</si>
  <si>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</si>
  <si>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</si>
  <si>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</si>
  <si>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</si>
  <si>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</si>
  <si>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</si>
  <si>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</si>
  <si>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</si>
  <si>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</si>
  <si>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</si>
  <si>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</si>
  <si>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</si>
  <si>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</si>
  <si>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</si>
  <si>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</si>
  <si>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</si>
  <si>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</si>
  <si>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</si>
  <si>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</si>
  <si>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</si>
  <si>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</si>
  <si>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</si>
  <si>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</si>
  <si>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</si>
  <si>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</si>
  <si>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</si>
  <si>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</si>
  <si>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</si>
  <si>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</si>
  <si>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</si>
  <si>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</si>
  <si>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</si>
  <si>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</si>
  <si>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</si>
  <si>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</si>
  <si>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</si>
  <si>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</si>
  <si>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</si>
  <si>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</si>
  <si>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</si>
  <si>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</si>
  <si>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</si>
  <si>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</si>
  <si>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</si>
  <si>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</si>
  <si>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</si>
  <si>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</si>
  <si>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</si>
  <si>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</si>
  <si>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</si>
  <si>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</si>
  <si>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</si>
  <si>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</si>
  <si>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</si>
  <si>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</si>
  <si>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</si>
  <si>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</si>
  <si>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</si>
  <si>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</si>
  <si>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</si>
  <si>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</si>
  <si>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</si>
  <si>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</si>
  <si>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</si>
  <si>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</si>
  <si>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</si>
  <si>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</si>
  <si>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</si>
  <si>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</si>
  <si>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</si>
  <si>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</si>
  <si>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</si>
  <si>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</si>
  <si>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</si>
  <si>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</si>
  <si>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</si>
  <si>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</si>
  <si>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</si>
  <si>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</si>
  <si>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</si>
  <si>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</si>
  <si>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</si>
  <si>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</si>
  <si>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</si>
  <si>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</si>
  <si>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</si>
  <si>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</si>
  <si>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</si>
  <si>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</si>
  <si>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</si>
  <si>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</si>
  <si>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</si>
  <si>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</si>
  <si>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</si>
  <si>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</si>
  <si>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</si>
  <si>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</si>
  <si>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</si>
  <si>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</si>
  <si>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</si>
  <si>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</si>
  <si>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</si>
  <si>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</si>
  <si>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</si>
  <si>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</si>
  <si>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</si>
  <si>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</si>
  <si>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</si>
  <si>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</si>
  <si>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</si>
  <si>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</si>
  <si>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</si>
  <si>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</si>
  <si>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</si>
  <si>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</si>
  <si>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</si>
  <si>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</si>
  <si>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</si>
  <si>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</si>
  <si>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</si>
  <si>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</si>
  <si>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</si>
  <si>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</si>
  <si>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</si>
  <si>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</si>
  <si>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</si>
  <si>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</si>
  <si>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</si>
  <si>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</si>
  <si>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</si>
  <si>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</si>
  <si>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</si>
  <si>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</si>
  <si>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</si>
  <si>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</si>
  <si>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</si>
  <si>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</si>
  <si>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</si>
  <si>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</si>
  <si>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</si>
  <si>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</si>
  <si>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</si>
  <si>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</si>
  <si>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</si>
  <si>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</si>
  <si>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</si>
  <si>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</si>
  <si>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</si>
  <si>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</si>
  <si>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</si>
  <si>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</si>
  <si>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</si>
  <si>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</si>
  <si>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</si>
  <si>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</si>
  <si>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</si>
  <si>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</si>
  <si>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</si>
  <si>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</si>
  <si>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</si>
  <si>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</si>
  <si>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</si>
  <si>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</si>
  <si>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</si>
  <si>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</si>
  <si>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</si>
  <si>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</si>
  <si>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</si>
  <si>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</si>
  <si>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</si>
  <si>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</si>
  <si>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</si>
  <si>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</si>
  <si>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</si>
  <si>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</si>
  <si>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</si>
  <si>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</si>
  <si>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</si>
  <si>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</si>
  <si>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</si>
  <si>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</si>
  <si>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</si>
  <si>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</si>
  <si>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</si>
  <si>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</si>
  <si>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</si>
  <si>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</si>
  <si>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</si>
  <si>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</si>
  <si>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</si>
  <si>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</si>
  <si>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</si>
  <si>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</si>
  <si>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</si>
  <si>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</si>
  <si>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</si>
  <si>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</si>
  <si>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</si>
  <si>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</si>
  <si>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</si>
  <si>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</si>
  <si>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</si>
  <si>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</si>
  <si>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</si>
  <si>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</si>
  <si>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</si>
  <si>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</si>
  <si>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</si>
  <si>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</si>
  <si>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</si>
  <si>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</si>
  <si>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</si>
  <si>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</si>
  <si>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</si>
  <si>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</si>
  <si>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</si>
  <si>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</si>
  <si>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</si>
  <si>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</si>
  <si>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</si>
  <si>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</si>
  <si>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</si>
  <si>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</si>
  <si>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</si>
  <si>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</si>
  <si>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</si>
  <si>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</si>
  <si>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</si>
  <si>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</si>
  <si>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</si>
  <si>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</si>
  <si>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</si>
  <si>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</si>
  <si>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</si>
  <si>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</si>
  <si>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</si>
  <si>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</si>
  <si>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</si>
  <si>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</si>
  <si>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</si>
  <si>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</si>
  <si>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</si>
  <si>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</si>
  <si>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</si>
  <si>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</si>
  <si>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</si>
  <si>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</si>
  <si>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</si>
  <si>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</si>
  <si>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</si>
  <si>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</si>
  <si>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</si>
  <si>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</si>
  <si>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</si>
  <si>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</si>
  <si>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</si>
  <si>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</si>
  <si>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</si>
  <si>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</si>
  <si>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</si>
  <si>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</si>
  <si>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</si>
  <si>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</si>
  <si>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</si>
  <si>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</si>
  <si>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</si>
  <si>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</si>
  <si>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</si>
  <si>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</si>
  <si>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</si>
  <si>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</si>
  <si>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</si>
  <si>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</si>
  <si>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</si>
  <si>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</si>
  <si>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</si>
  <si>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</si>
  <si>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</si>
  <si>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</si>
  <si>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</si>
  <si>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</si>
  <si>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</si>
  <si>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</si>
  <si>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</si>
  <si>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</si>
  <si>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</si>
  <si>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</si>
  <si>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</si>
  <si>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</si>
  <si>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</si>
  <si>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</si>
  <si>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</si>
  <si>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</si>
  <si>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</si>
  <si>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</si>
  <si>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</si>
  <si>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</si>
  <si>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</si>
  <si>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</si>
  <si>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</si>
  <si>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</si>
  <si>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</si>
  <si>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</si>
  <si>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</si>
  <si>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</si>
  <si>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</si>
  <si>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</si>
  <si>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</si>
  <si>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</si>
  <si>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</si>
  <si>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</si>
  <si>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</si>
  <si>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</si>
  <si>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</si>
  <si>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</si>
  <si>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</si>
  <si>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</si>
  <si>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</si>
  <si>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</si>
  <si>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</si>
  <si>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</si>
  <si>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</si>
  <si>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</si>
  <si>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</si>
  <si>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</si>
  <si>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</si>
  <si>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</si>
  <si>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</si>
  <si>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</si>
  <si>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</si>
  <si>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</si>
  <si>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</si>
  <si>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</si>
  <si>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</si>
  <si>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</si>
  <si>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</si>
  <si>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</si>
  <si>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</si>
  <si>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</si>
  <si>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</si>
  <si>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</si>
  <si>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</si>
  <si>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</si>
  <si>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</si>
  <si>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</si>
  <si>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</si>
  <si>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</si>
  <si>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</si>
  <si>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</si>
  <si>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</si>
  <si>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</si>
  <si>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</si>
  <si>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</si>
  <si>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</si>
  <si>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</si>
  <si>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</si>
  <si>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</si>
  <si>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</si>
  <si>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</si>
  <si>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</si>
  <si>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</si>
  <si>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</si>
  <si>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</si>
  <si>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</si>
  <si>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</si>
  <si>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</si>
  <si>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</si>
  <si>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</si>
  <si>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</si>
  <si>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</si>
  <si>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</si>
  <si>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</si>
  <si>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</si>
  <si>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</si>
  <si>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</si>
  <si>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</si>
  <si>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</si>
  <si>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</si>
  <si>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</si>
  <si>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</si>
  <si>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</si>
  <si>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</si>
  <si>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</si>
  <si>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</si>
  <si>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</si>
  <si>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</si>
  <si>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</si>
  <si>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</si>
  <si>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</si>
  <si>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</si>
  <si>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</si>
  <si>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</si>
  <si>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</si>
  <si>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</si>
  <si>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</si>
  <si>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</si>
  <si>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</si>
  <si>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</si>
  <si>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</si>
  <si>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</si>
  <si>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</si>
  <si>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</si>
  <si>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</si>
  <si>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</si>
  <si>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</si>
  <si>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</si>
  <si>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</si>
  <si>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</si>
  <si>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</si>
  <si>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</si>
  <si>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</si>
  <si>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</si>
  <si>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</si>
  <si>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</si>
  <si>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</si>
  <si>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</si>
  <si>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</si>
  <si>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</si>
  <si>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</si>
  <si>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</si>
  <si>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</si>
  <si>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</si>
  <si>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</si>
  <si>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</si>
  <si>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</si>
  <si>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</si>
  <si>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</si>
  <si>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</si>
  <si>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</si>
  <si>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</si>
  <si>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</si>
  <si>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</si>
  <si>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</si>
  <si>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</si>
  <si>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</si>
  <si>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</si>
  <si>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</si>
  <si>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</si>
  <si>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</si>
  <si>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</si>
  <si>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</si>
  <si>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</si>
  <si>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</si>
  <si>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</si>
  <si>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</si>
  <si>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</si>
  <si>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</si>
  <si>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</si>
  <si>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</si>
  <si>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</si>
  <si>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</si>
  <si>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</si>
  <si>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</si>
  <si>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</si>
  <si>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</si>
  <si>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</si>
  <si>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</si>
  <si>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</si>
  <si>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</si>
  <si>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</si>
  <si>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</si>
  <si>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</si>
  <si>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</si>
  <si>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</si>
  <si>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</si>
  <si>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</si>
  <si>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</si>
  <si>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</si>
  <si>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</si>
  <si>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</si>
  <si>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</si>
  <si>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</si>
  <si>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</si>
  <si>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</si>
  <si>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</si>
  <si>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</si>
  <si>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</si>
  <si>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</si>
  <si>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</si>
  <si>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</si>
  <si>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</si>
  <si>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</si>
  <si>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</si>
  <si>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</si>
  <si>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</si>
  <si>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</si>
  <si>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</si>
  <si>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</si>
  <si>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</si>
  <si>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</si>
  <si>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</si>
  <si>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</si>
  <si>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</si>
  <si>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</si>
  <si>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</si>
  <si>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</si>
  <si>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</si>
  <si>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</si>
  <si>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</si>
  <si>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</si>
  <si>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</si>
  <si>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</si>
  <si>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</si>
  <si>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</si>
  <si>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</si>
  <si>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</si>
  <si>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</si>
  <si>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</si>
  <si>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</si>
  <si>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</si>
  <si>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</si>
  <si>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</si>
  <si>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</si>
  <si>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</si>
  <si>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</si>
  <si>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</si>
  <si>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</si>
  <si>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</si>
  <si>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</si>
  <si>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</si>
  <si>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</si>
  <si>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</si>
  <si>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</si>
  <si>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</si>
  <si>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</si>
  <si>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</si>
  <si>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</si>
  <si>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</si>
  <si>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</si>
  <si>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</si>
  <si>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</si>
  <si>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</si>
  <si>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</si>
  <si>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</si>
  <si>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</si>
  <si>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</si>
  <si>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</si>
  <si>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</si>
  <si>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</si>
  <si>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</si>
  <si>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</si>
  <si>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</si>
  <si>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</si>
  <si>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</si>
  <si>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</si>
  <si>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</si>
  <si>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</si>
  <si>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</si>
  <si>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</si>
  <si>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</si>
  <si>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</si>
  <si>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</si>
  <si>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</si>
  <si>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</si>
  <si>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</si>
  <si>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</si>
  <si>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</si>
  <si>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</si>
  <si>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</si>
  <si>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</si>
  <si>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</si>
  <si>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</si>
  <si>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</si>
  <si>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</si>
  <si>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</si>
  <si>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</si>
  <si>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</si>
  <si>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</si>
  <si>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</si>
  <si>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</si>
  <si>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</si>
  <si>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</si>
  <si>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</si>
  <si>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</si>
  <si>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</si>
  <si>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</si>
  <si>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</si>
  <si>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</si>
  <si>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</si>
  <si>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</si>
  <si>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</si>
  <si>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</si>
  <si>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</si>
  <si>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</si>
  <si>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</si>
  <si>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</si>
  <si>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</si>
  <si>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</si>
  <si>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</si>
  <si>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</si>
  <si>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</si>
  <si>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</si>
  <si>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</si>
  <si>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</si>
  <si>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</si>
  <si>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</si>
  <si>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</si>
  <si>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</si>
  <si>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</si>
  <si>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</si>
  <si>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</si>
  <si>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</si>
  <si>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</si>
  <si>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</si>
  <si>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</si>
  <si>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</si>
  <si>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</si>
  <si>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</si>
  <si>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</si>
  <si>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</si>
  <si>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</si>
  <si>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</si>
  <si>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</si>
  <si>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</si>
  <si>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</si>
  <si>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</si>
  <si>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</si>
  <si>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</si>
  <si>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</si>
  <si>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</si>
  <si>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</si>
  <si>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</si>
  <si>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</si>
  <si>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</si>
  <si>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</si>
  <si>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</si>
  <si>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</si>
  <si>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</si>
  <si>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</si>
  <si>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</si>
  <si>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</si>
  <si>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</si>
  <si>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</si>
  <si>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</si>
  <si>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</si>
  <si>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</si>
  <si>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</si>
  <si>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</si>
  <si>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</si>
  <si>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</si>
  <si>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</si>
  <si>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</si>
  <si>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</si>
  <si>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</si>
  <si>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</si>
  <si>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</si>
  <si>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</si>
  <si>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</si>
  <si>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</si>
  <si>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</si>
  <si>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</si>
  <si>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</si>
  <si>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</si>
  <si>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</si>
  <si>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</si>
  <si>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</si>
  <si>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</si>
  <si>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</si>
  <si>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</si>
  <si>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</si>
  <si>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</si>
  <si>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</si>
  <si>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</si>
  <si>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</si>
  <si>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</si>
  <si>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</si>
  <si>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</si>
  <si>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</si>
  <si>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</si>
  <si>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</si>
  <si>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</si>
  <si>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</si>
  <si>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</si>
  <si>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</si>
  <si>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</si>
  <si>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</si>
  <si>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</si>
  <si>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</si>
  <si>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</si>
  <si>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</si>
  <si>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</si>
  <si>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</si>
  <si>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</si>
  <si>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</si>
  <si>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</si>
  <si>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</si>
  <si>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</si>
  <si>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</si>
  <si>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</si>
  <si>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</si>
  <si>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</si>
  <si>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</si>
  <si>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</si>
  <si>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</si>
  <si>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</si>
  <si>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</si>
  <si>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</si>
  <si>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</si>
  <si>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</si>
  <si>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</si>
  <si>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</si>
  <si>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</si>
  <si>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</si>
  <si>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</si>
  <si>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</si>
  <si>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</si>
  <si>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</si>
  <si>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</si>
  <si>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</si>
  <si>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</si>
  <si>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</si>
  <si>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</si>
  <si>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</si>
  <si>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</si>
  <si>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</si>
  <si>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</si>
  <si>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</si>
  <si>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</si>
  <si>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</si>
  <si>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</si>
  <si>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</si>
  <si>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</si>
  <si>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</si>
  <si>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</si>
  <si>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</si>
  <si>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</si>
  <si>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</si>
  <si>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</si>
  <si>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</si>
  <si>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</si>
  <si>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</si>
  <si>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</si>
  <si>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</si>
  <si>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</si>
  <si>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</si>
  <si>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</si>
  <si>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</si>
  <si>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</si>
  <si>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</si>
  <si>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</si>
  <si>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</si>
  <si>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</si>
  <si>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</si>
  <si>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</si>
  <si>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</si>
  <si>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</si>
  <si>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</si>
  <si>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</si>
  <si>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</si>
  <si>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</si>
  <si>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</si>
  <si>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</si>
  <si>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</si>
  <si>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</si>
  <si>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</si>
  <si>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</si>
  <si>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</si>
  <si>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</si>
  <si>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</si>
  <si>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</si>
  <si>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</si>
  <si>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</si>
  <si>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</si>
  <si>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</si>
  <si>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</si>
  <si>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</si>
  <si>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</si>
  <si>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</si>
  <si>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</si>
  <si>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</si>
  <si>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</si>
  <si>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</si>
  <si>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</si>
  <si>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</si>
  <si>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</si>
  <si>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</si>
  <si>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</si>
  <si>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</si>
  <si>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</si>
  <si>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</si>
  <si>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</si>
  <si>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</si>
  <si>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</si>
  <si>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</si>
  <si>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</si>
  <si>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</si>
  <si>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</si>
  <si>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</si>
  <si>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</si>
  <si>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</si>
  <si>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</si>
  <si>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</si>
  <si>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</si>
  <si>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</si>
  <si>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</si>
  <si>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</si>
  <si>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</si>
  <si>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</si>
  <si>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</si>
  <si>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</si>
  <si>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</si>
  <si>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</si>
  <si>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</si>
  <si>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</si>
  <si>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</si>
  <si>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</si>
  <si>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</si>
  <si>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</si>
  <si>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</si>
  <si>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</si>
  <si>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</si>
  <si>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</si>
  <si>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</si>
  <si>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</si>
  <si>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</si>
  <si>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</si>
  <si>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</si>
  <si>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</si>
  <si>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</si>
  <si>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</si>
  <si>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</si>
  <si>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</si>
  <si>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</si>
  <si>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</si>
  <si>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</si>
  <si>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</si>
  <si>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</si>
  <si>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</si>
  <si>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</si>
  <si>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</si>
  <si>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</si>
  <si>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</si>
  <si>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</si>
  <si>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</si>
  <si>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</si>
  <si>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</si>
  <si>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</si>
  <si>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</si>
  <si>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</si>
  <si>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</si>
  <si>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</si>
  <si>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</si>
  <si>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</si>
  <si>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</si>
  <si>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</si>
  <si>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</si>
  <si>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</si>
  <si>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</si>
  <si>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</si>
  <si>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</si>
  <si>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</si>
  <si>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</si>
  <si>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</si>
  <si>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</si>
  <si>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</si>
  <si>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</si>
  <si>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</si>
  <si>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</si>
  <si>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</si>
  <si>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</si>
  <si>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</si>
  <si>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</si>
  <si>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</si>
  <si>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</si>
  <si>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</si>
  <si>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</si>
  <si>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</si>
  <si>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</si>
  <si>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</si>
  <si>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</si>
  <si>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</si>
  <si>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</si>
  <si>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</si>
  <si>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</si>
  <si>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</si>
  <si>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</si>
  <si>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</si>
  <si>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</si>
  <si>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</si>
  <si>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</si>
  <si>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</si>
  <si>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</si>
  <si>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</si>
  <si>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</si>
  <si>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</si>
  <si>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</si>
  <si>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</si>
  <si>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</si>
  <si>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</si>
  <si>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</si>
  <si>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</si>
  <si>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</si>
  <si>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</si>
  <si>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</si>
  <si>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</si>
  <si>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</si>
  <si>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</si>
  <si>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</si>
  <si>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</si>
  <si>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</si>
  <si>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</si>
  <si>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</si>
  <si>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</si>
  <si>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</si>
  <si>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</si>
  <si>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</si>
  <si>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</si>
  <si>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</si>
  <si>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</si>
  <si>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</si>
  <si>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</si>
  <si>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</si>
  <si>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</si>
  <si>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</si>
  <si>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</si>
  <si>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</si>
  <si>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</si>
  <si>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</si>
  <si>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</si>
  <si>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</si>
  <si>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</si>
  <si>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</si>
  <si>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</si>
  <si>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</si>
  <si>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</si>
  <si>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</si>
  <si>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</si>
  <si>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</si>
  <si>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</si>
  <si>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</si>
  <si>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</si>
  <si>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</si>
  <si>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</si>
  <si>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</si>
  <si>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</si>
  <si>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</si>
  <si>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</si>
  <si>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</si>
  <si>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</si>
  <si>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</si>
  <si>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</si>
  <si>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</si>
  <si>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</si>
  <si>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</si>
  <si>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</si>
  <si>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</si>
  <si>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</si>
  <si>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</si>
  <si>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</si>
  <si>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</si>
  <si>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</si>
  <si>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</si>
  <si>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</si>
  <si>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</si>
  <si>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</si>
  <si>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</si>
  <si>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</si>
  <si>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</si>
  <si>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</si>
  <si>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</si>
  <si>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</si>
  <si>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</si>
  <si>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</si>
  <si>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</si>
  <si>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</si>
  <si>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</si>
  <si>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</si>
  <si>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</si>
  <si>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</si>
  <si>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</si>
  <si>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</si>
  <si>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</si>
  <si>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</si>
  <si>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</si>
  <si>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</si>
  <si>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</si>
  <si>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</si>
  <si>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</si>
  <si>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</si>
  <si>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</si>
  <si>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</si>
  <si>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</si>
  <si>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</si>
  <si>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</si>
  <si>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</si>
  <si>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</si>
  <si>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</si>
  <si>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</si>
  <si>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</si>
  <si>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</si>
  <si>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</si>
  <si>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</si>
  <si>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</si>
  <si>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</si>
  <si>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</si>
  <si>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</si>
  <si>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</si>
  <si>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</si>
  <si>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</si>
  <si>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</si>
  <si>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</si>
  <si>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</si>
  <si>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</si>
  <si>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</si>
  <si>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</si>
  <si>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</si>
  <si>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</si>
  <si>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</si>
  <si>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</si>
  <si>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</si>
  <si>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</si>
  <si>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</si>
  <si>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</si>
  <si>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</si>
  <si>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</si>
  <si>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</si>
  <si>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</si>
  <si>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</si>
  <si>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</si>
  <si>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</si>
  <si>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</si>
  <si>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</si>
  <si>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</si>
  <si>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</si>
  <si>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</si>
  <si>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</si>
  <si>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</si>
  <si>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</si>
  <si>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</si>
  <si>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</si>
  <si>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</si>
  <si>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</si>
  <si>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</si>
  <si>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</si>
  <si>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</si>
  <si>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</si>
  <si>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</si>
  <si>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</si>
  <si>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</si>
  <si>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</si>
  <si>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</si>
  <si>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</si>
  <si>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</si>
  <si>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</si>
  <si>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</si>
  <si>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</si>
  <si>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</si>
  <si>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</si>
  <si>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</si>
  <si>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</si>
  <si>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</si>
  <si>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</si>
  <si>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</si>
  <si>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</si>
  <si>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</si>
  <si>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</si>
  <si>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</si>
  <si>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</si>
  <si>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</si>
  <si>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</si>
  <si>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</si>
  <si>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</si>
  <si>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</si>
  <si>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</si>
  <si>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</si>
  <si>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</si>
  <si>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</si>
  <si>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</si>
  <si>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</si>
  <si>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</si>
  <si>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</si>
  <si>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</si>
  <si>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</si>
  <si>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</si>
  <si>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</si>
  <si>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</si>
  <si>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</si>
  <si>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</si>
  <si>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</si>
  <si>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</si>
  <si>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</si>
  <si>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</si>
  <si>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</si>
  <si>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</si>
  <si>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</si>
  <si>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</si>
  <si>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</si>
  <si>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</si>
  <si>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</si>
  <si>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</si>
  <si>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</si>
  <si>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</si>
  <si>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</si>
  <si>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</si>
  <si>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</si>
  <si>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</si>
  <si>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</si>
  <si>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</si>
  <si>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</si>
  <si>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</si>
  <si>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</si>
  <si>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</si>
  <si>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</si>
  <si>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</si>
  <si>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</si>
  <si>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</si>
  <si>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</si>
  <si>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</si>
  <si>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</si>
  <si>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</si>
  <si>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</si>
  <si>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</si>
  <si>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</si>
  <si>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</si>
  <si>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</si>
  <si>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</si>
  <si>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</si>
  <si>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</si>
  <si>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</si>
  <si>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</si>
  <si>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</si>
  <si>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</si>
  <si>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</si>
  <si>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</si>
  <si>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</si>
  <si>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</si>
  <si>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</si>
  <si>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</si>
  <si>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</si>
  <si>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</si>
  <si>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</si>
  <si>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</si>
  <si>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</si>
  <si>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</si>
  <si>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</si>
  <si>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</si>
  <si>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</si>
  <si>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</si>
  <si>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</si>
  <si>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</si>
  <si>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</si>
  <si>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</si>
  <si>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</si>
  <si>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</si>
  <si>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</si>
  <si>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</si>
  <si>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</si>
  <si>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</si>
  <si>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</si>
  <si>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</si>
  <si>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</si>
  <si>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</si>
  <si>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</si>
  <si>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</si>
  <si>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</si>
  <si>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</si>
  <si>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</si>
  <si>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</si>
  <si>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</si>
  <si>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</si>
  <si>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</si>
  <si>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</si>
  <si>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</si>
  <si>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</si>
  <si>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</si>
  <si>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</si>
  <si>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</si>
  <si>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</si>
  <si>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</si>
  <si>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</si>
  <si>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</si>
  <si>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</si>
  <si>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</si>
  <si>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</si>
  <si>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</si>
  <si>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</si>
  <si>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</si>
  <si>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</si>
  <si>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</si>
  <si>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</si>
  <si>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</si>
  <si>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</si>
  <si>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</si>
  <si>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</si>
  <si>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</si>
  <si>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</si>
  <si>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</si>
  <si>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</si>
  <si>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</si>
  <si>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</si>
  <si>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</si>
  <si>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</si>
  <si>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</si>
  <si>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</si>
  <si>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</si>
  <si>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</si>
  <si>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</si>
  <si>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</si>
  <si>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</si>
  <si>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</si>
  <si>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</si>
  <si>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</si>
  <si>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</si>
  <si>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</si>
  <si>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</si>
  <si>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</si>
  <si>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</si>
  <si>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</si>
  <si>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</si>
  <si>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</si>
  <si>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</si>
  <si>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</si>
  <si>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</si>
  <si>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</si>
  <si>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</si>
  <si>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</si>
  <si>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</si>
  <si>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</si>
  <si>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</si>
  <si>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</si>
  <si>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</si>
  <si>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</si>
  <si>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</si>
  <si>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</si>
  <si>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</si>
  <si>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</si>
  <si>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</si>
  <si>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</si>
  <si>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</si>
  <si>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</si>
  <si>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</si>
  <si>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</si>
  <si>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</si>
  <si>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</si>
  <si>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</si>
  <si>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</si>
  <si>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</si>
  <si>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</si>
  <si>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</si>
  <si>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</si>
  <si>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</si>
  <si>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</si>
  <si>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</si>
  <si>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</si>
  <si>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</si>
  <si>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</si>
  <si>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</si>
  <si>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</si>
  <si>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</si>
  <si>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</si>
  <si>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</si>
  <si>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</si>
  <si>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</si>
  <si>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</si>
  <si>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</si>
  <si>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</si>
  <si>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</si>
  <si>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</si>
  <si>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</si>
  <si>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</si>
  <si>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</si>
  <si>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</si>
  <si>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</si>
  <si>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</si>
  <si>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</si>
  <si>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</si>
  <si>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</si>
  <si>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</si>
  <si>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</si>
  <si>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</si>
  <si>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</si>
  <si>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</si>
  <si>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</si>
  <si>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</si>
  <si>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</si>
  <si>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</si>
  <si>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</si>
  <si>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</si>
  <si>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</si>
  <si>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</si>
  <si>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</si>
  <si>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</si>
  <si>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</si>
  <si>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</si>
  <si>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</si>
  <si>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</si>
  <si>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</si>
  <si>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</si>
  <si>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</si>
  <si>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</si>
  <si>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</si>
  <si>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</si>
  <si>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</si>
  <si>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</si>
  <si>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</si>
  <si>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</si>
  <si>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</si>
  <si>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</si>
  <si>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</si>
  <si>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</si>
  <si>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</si>
  <si>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</si>
  <si>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</si>
  <si>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</si>
  <si>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</si>
  <si>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</si>
  <si>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</si>
  <si>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</si>
  <si>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</si>
  <si>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</si>
  <si>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</si>
  <si>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</si>
  <si>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</si>
  <si>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</si>
  <si>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</si>
  <si>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</si>
  <si>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</si>
  <si>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</si>
  <si>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</si>
  <si>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</si>
  <si>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</si>
  <si>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</si>
  <si>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</si>
  <si>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</si>
  <si>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</si>
  <si>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</si>
  <si>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</si>
  <si>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</si>
  <si>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</si>
  <si>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</si>
  <si>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</si>
  <si>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</si>
  <si>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</si>
  <si>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</si>
  <si>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</si>
  <si>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</si>
  <si>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</si>
  <si>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</si>
  <si>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</si>
  <si>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</si>
  <si>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</si>
  <si>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</si>
  <si>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</si>
  <si>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</si>
  <si>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</si>
  <si>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</si>
  <si>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</si>
  <si>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</si>
  <si>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</si>
  <si>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</si>
  <si>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</si>
  <si>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</si>
  <si>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</si>
  <si>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</si>
  <si>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</si>
  <si>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</si>
  <si>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</si>
  <si>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</si>
  <si>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</si>
  <si>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</si>
  <si>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</si>
  <si>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</si>
  <si>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</si>
  <si>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</si>
  <si>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</si>
  <si>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</si>
  <si>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</si>
  <si>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</si>
  <si>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</si>
  <si>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</si>
  <si>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</si>
  <si>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</si>
  <si>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</si>
  <si>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</si>
  <si>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</si>
  <si>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</si>
  <si>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</si>
  <si>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</si>
  <si>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</si>
  <si>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</si>
  <si>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</si>
  <si>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</si>
  <si>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</si>
  <si>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</si>
  <si>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</si>
  <si>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</si>
  <si>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</si>
  <si>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</si>
  <si>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</si>
  <si>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</si>
  <si>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</si>
  <si>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</si>
  <si>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</si>
  <si>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</si>
  <si>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</si>
  <si>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</si>
  <si>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</si>
  <si>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</si>
  <si>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</si>
  <si>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</si>
  <si>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</si>
  <si>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</si>
  <si>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</si>
  <si>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</si>
  <si>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</si>
  <si>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</si>
  <si>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</si>
  <si>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</si>
  <si>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</si>
  <si>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</si>
  <si>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</si>
  <si>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</si>
  <si>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</si>
  <si>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</si>
  <si>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</si>
  <si>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</si>
  <si>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</si>
  <si>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</si>
  <si>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</si>
  <si>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</si>
  <si>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</si>
  <si>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</si>
  <si>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</si>
  <si>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</si>
  <si>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</si>
  <si>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</si>
  <si>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</si>
  <si>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</si>
  <si>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</si>
  <si>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</si>
  <si>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</si>
  <si>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</si>
  <si>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</si>
  <si>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</si>
  <si>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</si>
  <si>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</si>
  <si>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</si>
  <si>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</si>
  <si>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</si>
  <si>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</si>
  <si>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</si>
  <si>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</si>
  <si>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</si>
  <si>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</si>
  <si>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</si>
  <si>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</si>
  <si>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</si>
  <si>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</si>
  <si>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</si>
  <si>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</si>
  <si>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</si>
  <si>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</si>
  <si>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</si>
  <si>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</si>
  <si>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</si>
  <si>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</si>
  <si>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</si>
  <si>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</si>
  <si>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</si>
  <si>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</si>
  <si>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</si>
  <si>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</si>
  <si>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</si>
  <si>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</si>
  <si>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</si>
  <si>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</si>
  <si>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</si>
  <si>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</si>
  <si>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</si>
  <si>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</si>
  <si>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</si>
  <si>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</si>
  <si>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</si>
  <si>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</si>
  <si>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</si>
  <si>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</si>
  <si>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</si>
  <si>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</si>
  <si>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</si>
  <si>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</si>
  <si>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</si>
  <si>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</si>
  <si>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</si>
  <si>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</si>
  <si>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</si>
  <si>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</si>
  <si>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</si>
  <si>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</si>
  <si>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</si>
  <si>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</si>
  <si>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</si>
  <si>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</si>
  <si>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</si>
  <si>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</si>
  <si>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</si>
  <si>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</si>
  <si>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</si>
  <si>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</si>
  <si>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</si>
  <si>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</si>
  <si>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</si>
  <si>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</si>
  <si>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</si>
  <si>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</si>
  <si>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</si>
  <si>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</si>
  <si>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</si>
  <si>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</si>
  <si>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</si>
  <si>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</si>
  <si>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</si>
  <si>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</si>
  <si>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</si>
  <si>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</si>
  <si>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</si>
  <si>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</si>
  <si>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</si>
  <si>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</si>
  <si>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</si>
  <si>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</si>
  <si>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</si>
  <si>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</si>
  <si>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</si>
  <si>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</si>
  <si>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</si>
  <si>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</si>
  <si>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</si>
  <si>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</si>
  <si>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</si>
  <si>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</si>
  <si>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</si>
  <si>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</si>
  <si>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</si>
  <si>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</si>
  <si>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</si>
  <si>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</si>
  <si>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</si>
  <si>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</si>
  <si>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</si>
  <si>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</si>
  <si>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</si>
  <si>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</si>
  <si>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</si>
  <si>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</si>
  <si>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</si>
  <si>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</si>
  <si>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</si>
  <si>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</si>
  <si>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</si>
  <si>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</si>
  <si>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</si>
  <si>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</si>
  <si>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</si>
  <si>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</si>
  <si>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</si>
  <si>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</si>
  <si>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</si>
  <si>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</si>
  <si>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</si>
  <si>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</si>
  <si>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</si>
  <si>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</si>
  <si>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</si>
  <si>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</si>
  <si>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</si>
  <si>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</si>
  <si>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</si>
  <si>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</si>
  <si>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</si>
  <si>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</si>
  <si>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</si>
  <si>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</si>
  <si>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</si>
  <si>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</si>
  <si>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</si>
  <si>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</si>
  <si>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</si>
  <si>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</si>
  <si>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</si>
  <si>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</si>
  <si>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</si>
  <si>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</si>
  <si>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</si>
  <si>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</si>
  <si>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</si>
  <si>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</si>
  <si>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</si>
  <si>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</si>
  <si>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</si>
  <si>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</si>
  <si>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</si>
  <si>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</si>
  <si>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</si>
  <si>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</si>
  <si>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</si>
  <si>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</si>
  <si>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</si>
  <si>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</si>
  <si>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</si>
  <si>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</si>
  <si>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</si>
  <si>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</si>
  <si>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</si>
  <si>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</si>
  <si>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</si>
  <si>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</si>
  <si>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</si>
  <si>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</si>
  <si>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</si>
  <si>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</si>
  <si>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</si>
  <si>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</si>
  <si>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</si>
  <si>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</si>
  <si>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</si>
  <si>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</si>
  <si>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</si>
  <si>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</si>
  <si>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</si>
  <si>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</si>
  <si>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</si>
  <si>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</si>
  <si>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</si>
  <si>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</si>
  <si>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</si>
  <si>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</si>
  <si>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</si>
  <si>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</si>
  <si>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</si>
  <si>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</si>
  <si>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</si>
  <si>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</si>
  <si>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</si>
  <si>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</si>
  <si>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</si>
  <si>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</si>
  <si>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</si>
  <si>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</si>
  <si>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</si>
  <si>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</si>
  <si>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</si>
  <si>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</si>
  <si>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</si>
  <si>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</si>
  <si>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</si>
  <si>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</si>
  <si>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</si>
  <si>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</si>
  <si>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</si>
  <si>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</si>
  <si>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</si>
  <si>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</si>
  <si>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</si>
  <si>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</si>
  <si>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</si>
  <si>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</si>
  <si>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</si>
  <si>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</si>
  <si>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</si>
  <si>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</si>
  <si>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</si>
  <si>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</si>
  <si>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</si>
  <si>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</si>
  <si>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</si>
  <si>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</si>
  <si>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</si>
  <si>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</si>
  <si>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</si>
  <si>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</si>
  <si>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</si>
  <si>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</si>
  <si>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</si>
  <si>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</si>
  <si>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</si>
  <si>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</si>
  <si>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</si>
  <si>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</si>
  <si>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</si>
  <si>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</si>
  <si>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</si>
  <si>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</si>
  <si>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</si>
  <si>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</si>
  <si>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</si>
  <si>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</si>
  <si>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</si>
  <si>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</si>
  <si>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</si>
  <si>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</si>
  <si>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</si>
  <si>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</si>
  <si>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</si>
  <si>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</si>
  <si>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</si>
  <si>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</si>
  <si>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</si>
  <si>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</si>
  <si>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</si>
  <si>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</si>
  <si>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</si>
  <si>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</si>
  <si>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</si>
  <si>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</si>
  <si>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</si>
  <si>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</si>
  <si>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</si>
  <si>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</si>
  <si>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</si>
  <si>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</si>
  <si>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</si>
  <si>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</si>
  <si>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</si>
  <si>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</si>
  <si>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</si>
  <si>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</si>
  <si>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</si>
  <si>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</si>
  <si>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</si>
  <si>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</si>
  <si>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</si>
  <si>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</si>
  <si>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</si>
  <si>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</si>
  <si>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</si>
  <si>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</si>
  <si>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</si>
  <si>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</si>
  <si>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</si>
  <si>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</si>
  <si>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</si>
  <si>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</si>
  <si>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</si>
  <si>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</si>
  <si>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</si>
  <si>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</si>
  <si>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</si>
  <si>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</si>
  <si>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</si>
  <si>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</si>
  <si>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</si>
  <si>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</si>
  <si>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</si>
  <si>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</si>
  <si>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</si>
  <si>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</si>
  <si>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</si>
  <si>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</si>
  <si>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</si>
  <si>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</si>
  <si>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</si>
  <si>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</si>
  <si>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</si>
  <si>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</si>
  <si>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</si>
  <si>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</si>
  <si>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</si>
  <si>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</si>
  <si>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</si>
  <si>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</si>
  <si>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</si>
  <si>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</si>
  <si>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</si>
  <si>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</si>
  <si>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</si>
  <si>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</si>
  <si>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</si>
  <si>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</si>
  <si>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</si>
  <si>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</si>
  <si>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</si>
  <si>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</si>
  <si>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</si>
  <si>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</si>
  <si>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</si>
  <si>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</si>
  <si>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</si>
  <si>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</si>
  <si>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</si>
  <si>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</si>
  <si>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</si>
  <si>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</si>
  <si>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</si>
  <si>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</si>
  <si>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</si>
  <si>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</si>
  <si>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</si>
  <si>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</si>
  <si>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</si>
  <si>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</si>
  <si>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</si>
  <si>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</si>
  <si>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</si>
  <si>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</si>
  <si>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</si>
  <si>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</si>
  <si>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</si>
  <si>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</si>
  <si>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</si>
  <si>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</si>
  <si>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</si>
  <si>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</si>
  <si>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</si>
  <si>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</si>
  <si>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</si>
  <si>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</si>
  <si>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</si>
  <si>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</si>
  <si>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</si>
  <si>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</si>
  <si>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</si>
  <si>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</si>
  <si>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</si>
  <si>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</si>
  <si>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</si>
  <si>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</si>
  <si>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</si>
  <si>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</si>
  <si>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</si>
  <si>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</si>
  <si>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</si>
  <si>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</si>
  <si>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</si>
  <si>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</si>
  <si>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</si>
  <si>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</si>
  <si>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</si>
  <si>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</si>
  <si>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</si>
  <si>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</si>
  <si>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</si>
  <si>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</si>
  <si>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</si>
  <si>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</si>
  <si>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</si>
  <si>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</si>
  <si>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</si>
  <si>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</si>
  <si>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</si>
  <si>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</si>
  <si>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</si>
  <si>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</si>
  <si>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</si>
  <si>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</si>
  <si>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</si>
  <si>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</si>
  <si>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</si>
  <si>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</si>
  <si>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</si>
  <si>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</si>
  <si>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</si>
  <si>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</si>
  <si>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</si>
  <si>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</si>
  <si>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</si>
  <si>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</si>
  <si>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</si>
  <si>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</si>
  <si>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</si>
  <si>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</si>
  <si>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</si>
  <si>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</si>
  <si>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</si>
  <si>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</si>
  <si>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</si>
  <si>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</si>
  <si>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</si>
  <si>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</si>
  <si>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</si>
  <si>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</si>
  <si>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</si>
  <si>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</si>
  <si>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</si>
  <si>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</si>
  <si>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</si>
  <si>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</si>
  <si>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</si>
  <si>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</si>
  <si>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</si>
  <si>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</si>
  <si>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</si>
  <si>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</si>
  <si>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</si>
  <si>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</si>
  <si>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</si>
  <si>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</si>
  <si>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</si>
  <si>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</si>
  <si>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</si>
  <si>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</si>
  <si>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</si>
  <si>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</si>
  <si>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</si>
  <si>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</si>
  <si>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</si>
  <si>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</si>
  <si>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</si>
  <si>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</si>
  <si>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</si>
  <si>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</si>
  <si>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</si>
  <si>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</si>
  <si>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</si>
  <si>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</si>
  <si>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</si>
  <si>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</si>
  <si>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</si>
  <si>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</si>
  <si>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</si>
  <si>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</si>
  <si>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</si>
  <si>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</si>
  <si>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</si>
  <si>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</si>
  <si>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</si>
  <si>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</si>
  <si>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</si>
  <si>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</si>
  <si>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</si>
  <si>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</si>
  <si>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</si>
  <si>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</si>
  <si>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</si>
  <si>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</si>
  <si>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</si>
  <si>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</si>
  <si>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</si>
  <si>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</si>
  <si>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</si>
  <si>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</si>
  <si>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</si>
  <si>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</si>
  <si>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</si>
  <si>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</si>
  <si>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</si>
  <si>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</si>
  <si>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</si>
  <si>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</si>
  <si>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</si>
  <si>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</si>
  <si>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</si>
  <si>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</si>
  <si>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</si>
  <si>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</si>
  <si>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</si>
  <si>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</si>
  <si>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</si>
  <si>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</si>
  <si>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</si>
  <si>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</si>
  <si>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</si>
  <si>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</si>
  <si>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</si>
  <si>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</si>
  <si>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</si>
  <si>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</si>
  <si>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</si>
  <si>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</si>
  <si>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</si>
  <si>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</si>
  <si>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</si>
  <si>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</si>
  <si>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</si>
  <si>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</si>
  <si>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</si>
  <si>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</si>
  <si>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</si>
  <si>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</si>
  <si>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</si>
  <si>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</si>
  <si>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</si>
  <si>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</si>
  <si>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</si>
  <si>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</si>
  <si>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</si>
  <si>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</si>
  <si>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</si>
  <si>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</si>
  <si>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</si>
  <si>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</si>
  <si>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</si>
  <si>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</si>
  <si>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</si>
  <si>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</si>
  <si>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</si>
  <si>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</si>
  <si>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</si>
  <si>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</si>
  <si>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</si>
  <si>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</si>
  <si>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</si>
  <si>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</si>
  <si>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</si>
  <si>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</si>
  <si>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</si>
  <si>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</si>
  <si>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</si>
  <si>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</si>
  <si>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</si>
  <si>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</si>
  <si>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</si>
  <si>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</si>
  <si>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</si>
  <si>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</si>
  <si>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</si>
  <si>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</si>
  <si>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</si>
  <si>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</si>
  <si>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</si>
  <si>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</si>
  <si>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</si>
  <si>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</si>
  <si>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</si>
  <si>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</si>
  <si>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</si>
  <si>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</si>
  <si>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</si>
  <si>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</si>
  <si>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</si>
  <si>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</si>
  <si>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</si>
  <si>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</si>
  <si>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</si>
  <si>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</si>
  <si>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</si>
  <si>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</si>
  <si>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</si>
  <si>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</si>
  <si>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</si>
  <si>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</si>
  <si>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</si>
  <si>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</si>
  <si>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</si>
  <si>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</si>
  <si>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</si>
  <si>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</si>
  <si>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</si>
  <si>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</si>
  <si>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</si>
  <si>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</si>
  <si>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</si>
  <si>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</si>
  <si>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</si>
  <si>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</si>
  <si>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</si>
  <si>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</si>
  <si>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</si>
  <si>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</si>
  <si>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</si>
  <si>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</si>
  <si>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</si>
  <si>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</si>
  <si>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</si>
  <si>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</si>
  <si>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</si>
  <si>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</si>
  <si>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</si>
  <si>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</si>
  <si>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</si>
  <si>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</si>
  <si>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</si>
  <si>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</si>
  <si>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</si>
  <si>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</si>
  <si>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</si>
  <si>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</si>
  <si>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</si>
  <si>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</si>
  <si>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</si>
  <si>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</si>
  <si>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</si>
  <si>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</si>
  <si>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</si>
  <si>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</si>
  <si>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</si>
  <si>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</si>
  <si>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</si>
  <si>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</si>
  <si>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</si>
  <si>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</si>
  <si>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</si>
  <si>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</si>
  <si>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</si>
  <si>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</si>
  <si>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</si>
  <si>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</si>
  <si>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</si>
  <si>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</si>
  <si>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</si>
  <si>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</si>
  <si>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</si>
  <si>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</si>
  <si>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</si>
  <si>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</si>
  <si>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</si>
  <si>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</si>
  <si>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</si>
  <si>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</si>
  <si>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</si>
  <si>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</si>
  <si>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</si>
  <si>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</si>
  <si>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</si>
  <si>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</si>
  <si>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</si>
  <si>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</si>
  <si>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</si>
  <si>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</si>
  <si>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</si>
  <si>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</si>
  <si>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</si>
  <si>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</si>
  <si>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</si>
  <si>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</si>
  <si>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</si>
  <si>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</si>
  <si>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</si>
  <si>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</si>
  <si>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</si>
  <si>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</si>
  <si>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</si>
  <si>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</si>
  <si>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</si>
  <si>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</si>
  <si>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</si>
  <si>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</si>
  <si>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</si>
  <si>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</si>
  <si>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</si>
  <si>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</si>
  <si>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</si>
  <si>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</si>
  <si>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</si>
  <si>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</si>
  <si>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</si>
  <si>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</si>
  <si>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</si>
  <si>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</si>
  <si>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</si>
  <si>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</si>
  <si>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</si>
  <si>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</si>
  <si>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</si>
  <si>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</si>
  <si>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</si>
  <si>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</si>
  <si>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</si>
  <si>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</si>
  <si>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</si>
  <si>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</si>
  <si>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</si>
  <si>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</si>
  <si>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</si>
  <si>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</si>
  <si>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</si>
  <si>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</si>
  <si>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</si>
  <si>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</si>
  <si>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</si>
  <si>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</si>
  <si>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</si>
  <si>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</si>
  <si>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</si>
  <si>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</si>
  <si>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</si>
  <si>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</si>
  <si>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</si>
  <si>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</si>
  <si>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</si>
  <si>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</si>
  <si>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</si>
  <si>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</si>
  <si>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</si>
  <si>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</si>
  <si>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</si>
  <si>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</si>
  <si>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</si>
  <si>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</si>
  <si>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</si>
  <si>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</si>
  <si>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</si>
  <si>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</si>
  <si>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</si>
  <si>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</si>
  <si>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</si>
  <si>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</si>
  <si>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</si>
  <si>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</si>
  <si>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</si>
  <si>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</si>
  <si>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</si>
  <si>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</si>
  <si>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</si>
  <si>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</si>
  <si>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</si>
  <si>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</si>
  <si>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</si>
  <si>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</si>
  <si>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</si>
  <si>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</si>
  <si>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</si>
  <si>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</si>
  <si>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</si>
  <si>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</si>
  <si>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</si>
  <si>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</si>
  <si>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</si>
  <si>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</si>
  <si>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</si>
  <si>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</si>
  <si>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</si>
  <si>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</si>
  <si>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</si>
  <si>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</si>
  <si>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</si>
  <si>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</si>
  <si>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</si>
  <si>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</si>
  <si>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</si>
  <si>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</si>
  <si>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</si>
  <si>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</si>
  <si>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</si>
  <si>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</si>
  <si>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</si>
  <si>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</si>
  <si>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</si>
  <si>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</si>
  <si>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</si>
  <si>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</si>
  <si>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</si>
  <si>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</si>
  <si>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</si>
  <si>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</si>
  <si>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</si>
  <si>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</si>
  <si>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</si>
  <si>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</si>
  <si>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</si>
  <si>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</si>
  <si>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</si>
  <si>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</si>
  <si>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</si>
  <si>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</si>
  <si>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</si>
  <si>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</si>
  <si>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</si>
  <si>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</si>
  <si>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</si>
  <si>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</si>
  <si>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</si>
  <si>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</si>
  <si>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</si>
  <si>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</si>
  <si>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</si>
  <si>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</si>
  <si>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</si>
  <si>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</si>
  <si>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</si>
  <si>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</si>
  <si>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</si>
  <si>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</si>
  <si>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</si>
  <si>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</si>
  <si>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</si>
  <si>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</si>
  <si>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</si>
  <si>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</si>
  <si>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</si>
  <si>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</si>
  <si>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</si>
  <si>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</si>
  <si>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</si>
  <si>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</si>
  <si>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</si>
  <si>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</si>
  <si>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</si>
  <si>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</si>
  <si>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</si>
  <si>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</si>
  <si>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</si>
  <si>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</si>
  <si>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</si>
  <si>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</si>
  <si>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</si>
  <si>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</si>
  <si>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</si>
  <si>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</si>
  <si>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</si>
  <si>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</si>
  <si>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</si>
  <si>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</si>
  <si>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</si>
  <si>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</si>
  <si>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</si>
  <si>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</si>
  <si>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</si>
  <si>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</si>
  <si>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</si>
  <si>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</si>
  <si>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</si>
  <si>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</si>
  <si>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</si>
  <si>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</si>
  <si>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</si>
  <si>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</si>
  <si>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</si>
  <si>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</si>
  <si>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</si>
  <si>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</si>
  <si>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</si>
  <si>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</si>
  <si>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</si>
  <si>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</si>
  <si>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</si>
  <si>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</si>
  <si>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</si>
  <si>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</si>
  <si>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</si>
  <si>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</si>
  <si>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</si>
  <si>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</si>
  <si>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</si>
  <si>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</si>
  <si>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</si>
  <si>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</si>
  <si>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</si>
  <si>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</si>
  <si>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</si>
  <si>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</si>
  <si>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</si>
  <si>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</si>
  <si>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</si>
  <si>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</si>
  <si>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</si>
  <si>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</si>
  <si>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</si>
  <si>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</si>
  <si>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</si>
  <si>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</si>
  <si>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</si>
  <si>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</si>
  <si>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</si>
  <si>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</si>
  <si>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</si>
  <si>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</si>
  <si>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</si>
  <si>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</si>
  <si>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</si>
  <si>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</si>
  <si>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</si>
  <si>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</si>
  <si>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</si>
  <si>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</si>
  <si>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</si>
  <si>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</si>
  <si>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</si>
  <si>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</si>
  <si>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</si>
  <si>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</si>
  <si>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</si>
  <si>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</si>
  <si>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</si>
  <si>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</si>
  <si>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</si>
  <si>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</si>
  <si>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</si>
  <si>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</si>
  <si>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</si>
  <si>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</si>
  <si>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</si>
  <si>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</si>
  <si>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</si>
  <si>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</si>
  <si>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</si>
  <si>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</si>
  <si>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</si>
  <si>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</si>
  <si>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</si>
  <si>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</si>
  <si>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</si>
  <si>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</si>
  <si>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</si>
  <si>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</si>
  <si>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</si>
  <si>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</si>
  <si>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</si>
  <si>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</si>
  <si>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</si>
  <si>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</si>
  <si>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</si>
  <si>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</si>
  <si>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</si>
  <si>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</si>
  <si>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</si>
  <si>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</si>
  <si>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</si>
  <si>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</si>
  <si>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</si>
  <si>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</si>
  <si>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</si>
  <si>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</si>
  <si>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</si>
  <si>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</si>
  <si>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</si>
  <si>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</si>
  <si>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</si>
  <si>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</si>
  <si>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</si>
  <si>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</si>
  <si>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</si>
  <si>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</si>
  <si>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</si>
  <si>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</si>
  <si>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</si>
  <si>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</si>
  <si>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</si>
  <si>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</si>
  <si>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</si>
  <si>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</si>
  <si>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</si>
  <si>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</si>
  <si>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</si>
  <si>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</si>
  <si>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</si>
  <si>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</si>
  <si>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</si>
  <si>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</si>
  <si>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</si>
  <si>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</si>
  <si>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</si>
  <si>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</si>
  <si>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</si>
  <si>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</si>
  <si>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</si>
  <si>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</si>
  <si>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</si>
  <si>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</si>
  <si>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</si>
  <si>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</si>
  <si>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</si>
  <si>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</si>
  <si>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</si>
  <si>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</si>
  <si>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</si>
  <si>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</si>
  <si>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</si>
  <si>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</si>
  <si>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</si>
  <si>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</si>
  <si>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</si>
  <si>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</si>
  <si>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</si>
  <si>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</si>
  <si>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</si>
  <si>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</si>
  <si>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</si>
  <si>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</si>
  <si>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</si>
  <si>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</si>
  <si>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</si>
  <si>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</si>
  <si>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</si>
  <si>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</si>
  <si>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</si>
  <si>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</si>
  <si>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</si>
  <si>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</si>
  <si>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</si>
  <si>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</si>
  <si>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</si>
  <si>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</si>
  <si>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</si>
  <si>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</si>
  <si>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</si>
  <si>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</si>
  <si>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</si>
  <si>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</si>
  <si>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</si>
  <si>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</si>
  <si>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</si>
  <si>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</si>
  <si>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</si>
  <si>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</si>
  <si>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</si>
  <si>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</si>
  <si>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</si>
  <si>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</si>
  <si>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</si>
  <si>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</si>
  <si>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</si>
  <si>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</si>
  <si>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</si>
  <si>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</si>
  <si>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</si>
  <si>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</si>
  <si>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</si>
  <si>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</si>
  <si>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</si>
  <si>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</si>
  <si>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</si>
  <si>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</si>
  <si>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</si>
  <si>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</si>
  <si>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</si>
  <si>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</si>
  <si>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</si>
  <si>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</si>
  <si>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</si>
  <si>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</si>
  <si>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</si>
  <si>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</si>
  <si>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</si>
  <si>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</si>
  <si>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</si>
  <si>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</si>
  <si>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</si>
  <si>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</si>
  <si>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</si>
  <si>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</si>
  <si>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</si>
  <si>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</si>
  <si>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</si>
  <si>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</si>
  <si>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</si>
  <si>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</si>
  <si>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</si>
  <si>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</si>
  <si>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</si>
  <si>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</si>
  <si>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</si>
  <si>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</si>
  <si>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</si>
  <si>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</si>
  <si>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</si>
  <si>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</si>
  <si>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</si>
  <si>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</si>
  <si>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</si>
  <si>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</si>
  <si>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</si>
  <si>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</si>
  <si>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</si>
  <si>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</si>
  <si>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</si>
  <si>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</si>
  <si>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</si>
  <si>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</si>
  <si>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</si>
  <si>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</si>
  <si>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</si>
  <si>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</si>
  <si>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</si>
  <si>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</si>
  <si>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</si>
  <si>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</si>
  <si>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</si>
  <si>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</si>
  <si>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</si>
  <si>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</si>
  <si>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</si>
  <si>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</si>
  <si>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</si>
  <si>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</si>
  <si>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</si>
  <si>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</si>
  <si>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</si>
  <si>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</si>
  <si>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</si>
  <si>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</si>
  <si>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</si>
  <si>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</si>
  <si>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</si>
  <si>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</si>
  <si>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</si>
  <si>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</si>
  <si>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</si>
  <si>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</si>
  <si>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</si>
  <si>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</si>
  <si>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</si>
  <si>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</si>
  <si>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</si>
  <si>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</si>
  <si>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</si>
  <si>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</si>
  <si>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</si>
  <si>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</si>
  <si>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</si>
  <si>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</si>
  <si>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</si>
  <si>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</si>
  <si>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</si>
  <si>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</si>
  <si>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</si>
  <si>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</si>
  <si>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</si>
  <si>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</si>
  <si>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</si>
  <si>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</si>
  <si>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</si>
  <si>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</si>
  <si>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</si>
  <si>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</si>
  <si>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</si>
  <si>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</si>
  <si>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</si>
  <si>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</si>
  <si>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</si>
  <si>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</si>
  <si>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</si>
  <si>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</si>
  <si>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</si>
  <si>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</si>
  <si>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</si>
  <si>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</si>
  <si>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</si>
  <si>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</si>
  <si>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</si>
  <si>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</si>
  <si>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</si>
  <si>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</si>
  <si>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</si>
  <si>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</si>
  <si>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</si>
  <si>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</si>
  <si>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</si>
  <si>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</si>
  <si>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</si>
  <si>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</si>
  <si>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</si>
  <si>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</si>
  <si>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</si>
  <si>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</si>
  <si>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</si>
  <si>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</si>
  <si>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</si>
  <si>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</si>
  <si>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</si>
  <si>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</si>
  <si>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</si>
  <si>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</si>
  <si>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</si>
  <si>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</si>
  <si>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</si>
  <si>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</si>
  <si>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</si>
  <si>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</si>
  <si>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</si>
  <si>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</si>
  <si>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</si>
  <si>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</si>
  <si>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</si>
  <si>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</si>
  <si>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</si>
  <si>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</si>
  <si>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</si>
  <si>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</si>
  <si>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</si>
  <si>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</si>
  <si>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</si>
  <si>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</si>
  <si>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</si>
  <si>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</si>
  <si>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</si>
  <si>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</si>
  <si>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</si>
  <si>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</si>
  <si>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</si>
  <si>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</si>
  <si>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</si>
  <si>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</si>
  <si>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</si>
  <si>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</si>
  <si>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</si>
  <si>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</si>
  <si>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</si>
  <si>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</si>
  <si>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</si>
  <si>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</si>
  <si>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</si>
  <si>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</si>
  <si>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</si>
  <si>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</si>
  <si>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</si>
  <si>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</si>
  <si>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</si>
  <si>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</si>
  <si>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</si>
  <si>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</si>
  <si>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</si>
  <si>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</si>
  <si>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</si>
  <si>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</si>
  <si>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</si>
  <si>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</si>
  <si>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</si>
  <si>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</si>
  <si>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</si>
  <si>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</si>
  <si>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</si>
  <si>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</si>
  <si>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</si>
  <si>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</si>
  <si>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</si>
  <si>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</si>
  <si>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</si>
  <si>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</si>
  <si>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</si>
  <si>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</si>
  <si>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</si>
  <si>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</si>
  <si>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</si>
  <si>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</si>
  <si>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</si>
  <si>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</si>
  <si>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</si>
  <si>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</si>
  <si>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</si>
  <si>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</si>
  <si>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</si>
  <si>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</si>
  <si>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</si>
  <si>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</si>
  <si>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</si>
  <si>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</si>
  <si>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</si>
  <si>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</si>
  <si>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</si>
  <si>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</si>
  <si>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</si>
  <si>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</si>
  <si>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</si>
  <si>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</si>
  <si>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</si>
  <si>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</si>
  <si>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</si>
  <si>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</si>
  <si>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</si>
  <si>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</si>
  <si>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</si>
  <si>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</si>
  <si>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</si>
  <si>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</si>
  <si>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</si>
  <si>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</si>
  <si>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</si>
  <si>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</si>
  <si>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</si>
  <si>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</si>
  <si>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</si>
  <si>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</si>
  <si>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</si>
  <si>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</si>
  <si>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</si>
  <si>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</si>
  <si>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</si>
  <si>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</si>
  <si>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</si>
  <si>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</si>
  <si>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</si>
  <si>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</si>
  <si>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</si>
  <si>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</si>
  <si>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</si>
  <si>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</si>
  <si>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</si>
  <si>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</si>
  <si>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</si>
  <si>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</si>
  <si>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</si>
  <si>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</si>
  <si>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</si>
  <si>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</si>
  <si>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</si>
  <si>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</si>
  <si>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</si>
  <si>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</si>
  <si>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</si>
  <si>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</si>
  <si>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</si>
  <si>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</si>
  <si>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</si>
  <si>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</si>
  <si>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</si>
  <si>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</si>
  <si>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</si>
  <si>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</si>
  <si>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</si>
  <si>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</si>
  <si>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</si>
  <si>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</si>
  <si>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</si>
  <si>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</si>
  <si>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</si>
  <si>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</si>
  <si>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</si>
  <si>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</si>
  <si>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</si>
  <si>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</si>
  <si>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</si>
  <si>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</si>
  <si>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</si>
  <si>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</si>
  <si>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</si>
  <si>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</si>
  <si>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</si>
  <si>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</si>
  <si>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</si>
  <si>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</si>
  <si>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</si>
  <si>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</si>
  <si>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</si>
  <si>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</si>
  <si>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</si>
  <si>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</si>
  <si>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</si>
  <si>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</si>
  <si>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</si>
  <si>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</si>
  <si>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</si>
  <si>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</si>
  <si>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</si>
  <si>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</si>
  <si>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</si>
  <si>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</si>
  <si>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</si>
  <si>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</si>
  <si>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</si>
  <si>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</si>
  <si>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</si>
  <si>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</si>
  <si>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</si>
  <si>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</si>
  <si>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</si>
  <si>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</si>
  <si>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</si>
  <si>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</si>
  <si>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</si>
  <si>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</si>
  <si>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</si>
  <si>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</si>
  <si>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</si>
  <si>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</si>
  <si>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</si>
  <si>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</si>
  <si>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</si>
  <si>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</si>
  <si>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</si>
  <si>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</si>
  <si>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</si>
  <si>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</si>
  <si>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</si>
  <si>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</si>
  <si>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</si>
  <si>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</si>
  <si>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</si>
  <si>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</si>
  <si>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</si>
  <si>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</si>
  <si>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</si>
  <si>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</si>
  <si>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</si>
  <si>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</si>
  <si>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</si>
  <si>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</si>
  <si>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</si>
  <si>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</si>
  <si>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</si>
  <si>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</si>
  <si>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</si>
  <si>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</si>
  <si>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</si>
  <si>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</si>
  <si>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</si>
  <si>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</si>
  <si>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</si>
  <si>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</si>
  <si>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</si>
  <si>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</si>
  <si>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</si>
  <si>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</si>
  <si>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</si>
  <si>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</si>
  <si>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</si>
  <si>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</si>
  <si>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</si>
  <si>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</si>
  <si>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</si>
  <si>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</si>
  <si>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</si>
  <si>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</si>
  <si>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</si>
  <si>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</si>
  <si>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</si>
  <si>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</si>
  <si>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</si>
  <si>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</si>
  <si>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</si>
  <si>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</si>
  <si>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</si>
  <si>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</si>
  <si>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</si>
  <si>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</si>
  <si>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</si>
  <si>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</si>
  <si>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</si>
  <si>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</si>
  <si>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</si>
  <si>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</si>
  <si>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</si>
  <si>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</si>
  <si>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</si>
  <si>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</si>
  <si>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</si>
  <si>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</si>
  <si>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</si>
  <si>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</si>
  <si>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</si>
  <si>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</si>
  <si>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</si>
  <si>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</si>
  <si>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</si>
  <si>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</si>
  <si>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</si>
  <si>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</si>
  <si>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</si>
  <si>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</si>
  <si>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</si>
  <si>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</si>
  <si>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</si>
  <si>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</si>
  <si>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</si>
  <si>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</si>
  <si>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</si>
  <si>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</si>
  <si>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</si>
  <si>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</si>
  <si>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</si>
  <si>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</si>
  <si>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</si>
  <si>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</si>
  <si>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</si>
  <si>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</si>
  <si>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</si>
  <si>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</si>
  <si>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</si>
  <si>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</si>
  <si>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</si>
  <si>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</si>
  <si>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</si>
  <si>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</si>
  <si>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</si>
  <si>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</si>
  <si>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</si>
  <si>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</si>
  <si>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</si>
  <si>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</si>
  <si>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</si>
  <si>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</si>
  <si>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</si>
  <si>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</si>
  <si>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</si>
  <si>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</si>
  <si>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</si>
  <si>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</si>
  <si>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</si>
  <si>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</si>
  <si>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</si>
  <si>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</si>
  <si>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</si>
  <si>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</si>
  <si>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</si>
  <si>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</si>
  <si>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</si>
  <si>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</si>
  <si>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</si>
  <si>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</si>
  <si>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</si>
  <si>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</si>
  <si>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</si>
  <si>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</si>
  <si>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</si>
  <si>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</si>
  <si>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</si>
  <si>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</si>
  <si>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</si>
  <si>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</si>
  <si>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</si>
  <si>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</si>
  <si>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</si>
  <si>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</si>
  <si>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</si>
  <si>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</si>
  <si>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</si>
  <si>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</si>
  <si>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</si>
  <si>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</si>
  <si>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</si>
  <si>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</si>
  <si>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</si>
  <si>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</si>
  <si>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</si>
  <si>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</si>
  <si>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</si>
  <si>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</si>
  <si>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</si>
  <si>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</si>
  <si>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</si>
  <si>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</si>
  <si>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</si>
  <si>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</si>
  <si>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</si>
  <si>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</si>
  <si>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</si>
  <si>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</si>
  <si>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</si>
  <si>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</si>
  <si>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</si>
  <si>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</si>
  <si>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</si>
  <si>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</si>
  <si>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</si>
  <si>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</si>
  <si>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</si>
  <si>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</si>
  <si>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</si>
  <si>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</si>
  <si>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</si>
  <si>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</si>
  <si>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</si>
  <si>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</si>
  <si>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</si>
  <si>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</si>
  <si>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</si>
  <si>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</si>
  <si>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</si>
  <si>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</si>
  <si>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</si>
  <si>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</si>
  <si>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</si>
  <si>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</si>
  <si>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</si>
  <si>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</si>
  <si>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</si>
  <si>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</si>
  <si>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</si>
  <si>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</si>
  <si>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</si>
  <si>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</si>
  <si>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</si>
  <si>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</si>
  <si>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</si>
  <si>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</si>
  <si>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</si>
  <si>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</si>
  <si>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</si>
  <si>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</si>
  <si>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</si>
  <si>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</si>
  <si>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</si>
  <si>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</si>
  <si>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</si>
  <si>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</si>
  <si>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</si>
  <si>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</si>
  <si>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</si>
  <si>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</si>
  <si>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</si>
  <si>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</si>
  <si>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</si>
  <si>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</si>
  <si>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</si>
  <si>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</si>
  <si>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</si>
  <si>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</si>
  <si>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</si>
  <si>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</si>
  <si>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</si>
  <si>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</si>
  <si>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</si>
  <si>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</si>
  <si>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</si>
  <si>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</si>
  <si>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</si>
  <si>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</si>
  <si>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</si>
  <si>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</si>
  <si>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</si>
  <si>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</si>
  <si>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</si>
  <si>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</si>
  <si>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</si>
  <si>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</si>
  <si>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</si>
  <si>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</si>
  <si>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</si>
  <si>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</si>
  <si>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</si>
  <si>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</si>
  <si>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</si>
  <si>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</si>
  <si>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</si>
  <si>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</si>
  <si>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</si>
  <si>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</si>
  <si>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</si>
  <si>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</si>
  <si>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</si>
  <si>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</si>
  <si>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</si>
  <si>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</si>
  <si>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</si>
  <si>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</si>
  <si>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</si>
  <si>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</si>
  <si>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</si>
  <si>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</si>
  <si>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</si>
  <si>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</si>
  <si>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</si>
  <si>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</si>
  <si>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</si>
  <si>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</si>
  <si>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</si>
  <si>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</si>
  <si>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</si>
  <si>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</si>
  <si>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</si>
  <si>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</si>
  <si>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</si>
  <si>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</si>
  <si>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</si>
  <si>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</si>
  <si>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</si>
  <si>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</si>
  <si>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</si>
  <si>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</si>
  <si>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</si>
  <si>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</si>
  <si>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</si>
  <si>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</si>
  <si>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</si>
  <si>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</si>
  <si>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</si>
  <si>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</si>
  <si>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</si>
  <si>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</si>
  <si>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</si>
  <si>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</si>
  <si>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</si>
  <si>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</si>
  <si>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</si>
  <si>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</si>
  <si>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</si>
  <si>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</si>
  <si>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</si>
  <si>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</si>
  <si>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</si>
  <si>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</si>
  <si>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</si>
  <si>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</si>
  <si>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</si>
  <si>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</si>
  <si>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</si>
  <si>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</si>
  <si>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</si>
  <si>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</si>
  <si>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</si>
  <si>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</si>
  <si>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</si>
  <si>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</si>
  <si>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</si>
  <si>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</si>
  <si>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</si>
  <si>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</si>
  <si>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</si>
  <si>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</si>
  <si>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</si>
  <si>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</si>
  <si>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</si>
  <si>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</si>
  <si>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</si>
  <si>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</si>
  <si>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</si>
  <si>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</si>
  <si>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</si>
  <si>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</si>
  <si>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</si>
  <si>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</si>
  <si>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</si>
  <si>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</si>
  <si>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</si>
  <si>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</si>
  <si>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</si>
  <si>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</si>
  <si>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</si>
  <si>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</si>
  <si>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</si>
  <si>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</si>
  <si>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</si>
  <si>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</si>
  <si>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</si>
  <si>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</si>
  <si>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</si>
  <si>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</si>
  <si>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</si>
  <si>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</si>
  <si>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</si>
  <si>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</si>
  <si>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</si>
  <si>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</si>
  <si>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</si>
  <si>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</si>
  <si>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</si>
  <si>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</si>
  <si>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</si>
  <si>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</si>
  <si>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</si>
  <si>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</si>
  <si>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</si>
  <si>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</si>
  <si>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</si>
  <si>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</si>
  <si>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</si>
  <si>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</si>
  <si>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</si>
  <si>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</si>
  <si>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</si>
  <si>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</si>
  <si>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</si>
  <si>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</si>
  <si>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</si>
  <si>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</si>
  <si>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</si>
  <si>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</si>
  <si>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</si>
  <si>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</si>
  <si>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</si>
  <si>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</si>
  <si>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</si>
  <si>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</si>
  <si>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</si>
  <si>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</si>
  <si>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</si>
  <si>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</si>
  <si>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</si>
  <si>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</si>
  <si>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</si>
  <si>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</si>
  <si>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</si>
  <si>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</si>
  <si>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</si>
  <si>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</si>
  <si>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</si>
  <si>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</si>
  <si>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</si>
  <si>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</si>
  <si>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</si>
  <si>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</si>
  <si>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</si>
  <si>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</si>
  <si>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</si>
  <si>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</si>
  <si>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</si>
  <si>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</si>
  <si>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</si>
  <si>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</si>
  <si>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</si>
  <si>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</si>
  <si>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</si>
  <si>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</si>
  <si>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</si>
  <si>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</si>
  <si>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</si>
  <si>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</si>
  <si>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</si>
  <si>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</si>
  <si>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</si>
  <si>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</si>
  <si>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</si>
  <si>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</si>
  <si>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</si>
  <si>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</si>
  <si>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</si>
  <si>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</si>
  <si>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</si>
  <si>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</si>
  <si>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</si>
  <si>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</si>
  <si>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</si>
  <si>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</si>
  <si>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</si>
  <si>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</si>
  <si>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</si>
  <si>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</si>
  <si>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</si>
  <si>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</si>
  <si>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</si>
  <si>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</si>
  <si>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</si>
  <si>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</si>
  <si>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</si>
  <si>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</si>
  <si>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</si>
  <si>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</si>
  <si>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</si>
  <si>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</si>
  <si>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</si>
  <si>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</si>
  <si>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</si>
  <si>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</si>
  <si>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</si>
  <si>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</si>
  <si>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</si>
  <si>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</si>
  <si>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</si>
  <si>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</si>
  <si>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</si>
  <si>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</si>
  <si>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</si>
  <si>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</si>
  <si>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</si>
  <si>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</si>
  <si>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</si>
  <si>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</si>
  <si>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</si>
  <si>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</si>
  <si>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</si>
  <si>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</si>
  <si>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</si>
  <si>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</si>
  <si>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</si>
  <si>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</si>
  <si>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</si>
  <si>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</si>
  <si>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</si>
  <si>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</si>
  <si>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</si>
  <si>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</si>
  <si>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</si>
  <si>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</si>
  <si>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</si>
  <si>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</si>
  <si>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</si>
  <si>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</si>
  <si>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</si>
  <si>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</si>
  <si>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</si>
  <si>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</si>
  <si>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</si>
  <si>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</si>
  <si>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</si>
  <si>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</si>
  <si>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</si>
  <si>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</si>
  <si>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</si>
  <si>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</si>
  <si>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</si>
  <si>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</si>
  <si>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</si>
  <si>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</si>
  <si>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</si>
  <si>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</si>
  <si>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</si>
  <si>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</si>
  <si>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</si>
  <si>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</si>
  <si>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</si>
  <si>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</si>
  <si>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</si>
  <si>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</si>
  <si>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</si>
  <si>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</si>
  <si>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</si>
  <si>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</si>
  <si>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</si>
  <si>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</si>
  <si>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</si>
  <si>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</si>
  <si>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</si>
  <si>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</si>
  <si>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</si>
  <si>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</si>
  <si>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</si>
  <si>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</si>
  <si>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</si>
  <si>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</si>
  <si>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</si>
  <si>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</si>
  <si>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</si>
  <si>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</si>
  <si>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</si>
  <si>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</si>
  <si>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</si>
  <si>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</si>
  <si>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</si>
  <si>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</si>
  <si>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</si>
  <si>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</si>
  <si>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</si>
  <si>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</si>
  <si>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</si>
  <si>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</si>
  <si>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</si>
  <si>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</si>
  <si>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</si>
  <si>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</si>
  <si>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</si>
  <si>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</si>
  <si>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</si>
  <si>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</si>
  <si>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</si>
  <si>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</si>
  <si>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</si>
  <si>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</si>
  <si>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</si>
  <si>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</si>
  <si>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</si>
  <si>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</si>
  <si>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</si>
  <si>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</si>
  <si>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</si>
  <si>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</si>
  <si>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</si>
  <si>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</si>
  <si>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</si>
  <si>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</si>
  <si>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</si>
  <si>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</si>
  <si>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</si>
  <si>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</si>
  <si>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</si>
  <si>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</si>
  <si>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</si>
  <si>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</si>
  <si>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</si>
  <si>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</si>
  <si>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</si>
  <si>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</si>
  <si>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</si>
  <si>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</si>
  <si>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</si>
  <si>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</si>
  <si>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</si>
  <si>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</si>
  <si>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</si>
  <si>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</si>
  <si>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</si>
  <si>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</si>
  <si>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</si>
  <si>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</si>
  <si>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</si>
  <si>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</si>
  <si>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</si>
  <si>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</si>
  <si>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</si>
  <si>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</si>
  <si>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</si>
  <si>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</si>
  <si>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</si>
  <si>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</si>
  <si>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</si>
  <si>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</si>
  <si>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</si>
  <si>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</si>
  <si>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</si>
  <si>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</si>
  <si>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</si>
  <si>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</si>
  <si>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</si>
  <si>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</si>
  <si>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</si>
  <si>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</si>
  <si>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</si>
  <si>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</si>
  <si>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</si>
  <si>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</si>
  <si>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</si>
  <si>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</si>
  <si>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</si>
  <si>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</si>
  <si>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</si>
  <si>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</si>
  <si>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</si>
  <si>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</si>
  <si>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</si>
  <si>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</si>
  <si>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</si>
  <si>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</si>
  <si>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</si>
  <si>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</si>
  <si>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</si>
  <si>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</si>
  <si>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</si>
  <si>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</si>
  <si>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</si>
  <si>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</si>
  <si>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</si>
  <si>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</si>
  <si>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</si>
  <si>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</si>
  <si>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</si>
  <si>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</si>
  <si>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</si>
  <si>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</si>
  <si>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</si>
  <si>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</si>
  <si>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</si>
  <si>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</si>
  <si>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</si>
  <si>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</si>
  <si>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</si>
  <si>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</si>
  <si>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</si>
  <si>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</si>
  <si>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</si>
  <si>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</si>
  <si>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</si>
  <si>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</si>
  <si>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</si>
  <si>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</si>
  <si>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</si>
  <si>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</si>
  <si>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</si>
  <si>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</si>
  <si>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</si>
  <si>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</si>
  <si>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</si>
  <si>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</si>
  <si>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</si>
  <si>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</si>
  <si>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</si>
  <si>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</si>
  <si>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</si>
  <si>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</si>
  <si>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</si>
  <si>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</si>
  <si>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</si>
  <si>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</si>
  <si>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</si>
  <si>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</si>
  <si>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</si>
  <si>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</si>
  <si>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</si>
  <si>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</si>
  <si>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</si>
  <si>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</si>
  <si>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</si>
  <si>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</si>
  <si>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</si>
  <si>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</si>
  <si>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</si>
  <si>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</si>
  <si>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</si>
  <si>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</si>
  <si>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</si>
  <si>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</si>
  <si>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</si>
  <si>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</si>
  <si>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</si>
  <si>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</si>
  <si>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</si>
  <si>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</si>
  <si>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</si>
  <si>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</si>
  <si>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</si>
  <si>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</si>
  <si>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</si>
  <si>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</si>
  <si>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</si>
  <si>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</si>
  <si>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</si>
  <si>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</si>
  <si>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</si>
  <si>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</si>
  <si>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</si>
  <si>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</si>
  <si>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</si>
  <si>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</si>
  <si>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</si>
  <si>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</si>
  <si>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</si>
  <si>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</si>
  <si>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</si>
  <si>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</si>
  <si>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</si>
  <si>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</si>
  <si>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</si>
  <si>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</si>
  <si>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</si>
  <si>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</si>
  <si>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</si>
  <si>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</si>
  <si>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</si>
  <si>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</si>
  <si>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</si>
  <si>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</si>
  <si>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</si>
  <si>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</si>
  <si>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</si>
  <si>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</si>
  <si>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</si>
  <si>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</si>
  <si>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</si>
  <si>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</si>
  <si>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</si>
  <si>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</si>
  <si>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</si>
  <si>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</si>
  <si>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</si>
  <si>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</si>
  <si>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</si>
  <si>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</si>
  <si>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</si>
  <si>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</si>
  <si>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</si>
  <si>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</si>
  <si>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</si>
  <si>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</si>
  <si>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</si>
  <si>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</si>
  <si>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</si>
  <si>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</si>
  <si>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</si>
  <si>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</si>
  <si>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</si>
  <si>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</si>
  <si>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</si>
  <si>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</si>
  <si>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</si>
  <si>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</si>
  <si>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</si>
  <si>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</si>
  <si>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</si>
  <si>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</si>
  <si>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</si>
  <si>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</si>
  <si>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</si>
  <si>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</si>
  <si>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</si>
  <si>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</si>
  <si>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</si>
  <si>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</si>
  <si>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</si>
  <si>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</si>
  <si>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</si>
  <si>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</si>
  <si>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</si>
  <si>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</si>
  <si>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</si>
  <si>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</si>
  <si>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</si>
  <si>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</si>
  <si>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</si>
  <si>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</si>
  <si>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</si>
  <si>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</si>
  <si>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</si>
  <si>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</si>
  <si>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</si>
  <si>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</si>
  <si>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</si>
  <si>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</si>
  <si>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</si>
  <si>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</si>
  <si>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</si>
  <si>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</si>
  <si>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</si>
  <si>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</si>
  <si>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</si>
  <si>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</si>
  <si>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</si>
  <si>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</si>
  <si>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</si>
  <si>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</si>
  <si>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</si>
  <si>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</si>
  <si>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</si>
  <si>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</si>
  <si>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</si>
  <si>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</si>
  <si>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</si>
  <si>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</si>
  <si>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</si>
  <si>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</si>
  <si>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</si>
  <si>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</si>
  <si>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</si>
  <si>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</si>
  <si>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</si>
  <si>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</si>
  <si>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</si>
  <si>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</si>
  <si>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</si>
  <si>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</si>
  <si>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</si>
  <si>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</si>
  <si>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</si>
  <si>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</si>
  <si>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</si>
  <si>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</si>
  <si>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</si>
  <si>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</si>
  <si>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</si>
  <si>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</si>
  <si>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</si>
  <si>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</si>
  <si>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</si>
  <si>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</si>
  <si>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</si>
  <si>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</si>
  <si>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</si>
  <si>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</si>
  <si>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</si>
  <si>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</si>
  <si>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</si>
  <si>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</si>
  <si>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</si>
  <si>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</si>
  <si>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</si>
  <si>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</si>
  <si>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</si>
  <si>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</si>
  <si>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</si>
  <si>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</si>
  <si>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</si>
  <si>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</si>
  <si>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</si>
  <si>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</si>
  <si>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</si>
  <si>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</si>
  <si>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</si>
  <si>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</si>
  <si>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</si>
  <si>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</si>
  <si>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</si>
  <si>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</si>
  <si>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</si>
  <si>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</si>
  <si>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</si>
  <si>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</si>
  <si>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</si>
  <si>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</si>
  <si>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</si>
  <si>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</si>
  <si>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</si>
  <si>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</si>
  <si>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</si>
  <si>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</si>
  <si>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</si>
  <si>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</si>
  <si>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</si>
  <si>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</si>
  <si>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</si>
  <si>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</si>
  <si>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</si>
  <si>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</si>
  <si>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</si>
  <si>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</si>
  <si>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</si>
  <si>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</si>
  <si>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</si>
  <si>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</si>
  <si>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</si>
  <si>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</si>
  <si>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</si>
  <si>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</si>
  <si>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</si>
  <si>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</si>
  <si>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</si>
  <si>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</si>
  <si>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</si>
  <si>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</si>
  <si>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</si>
  <si>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</si>
  <si>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</si>
  <si>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</si>
  <si>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</si>
  <si>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</si>
  <si>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</si>
  <si>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</si>
  <si>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</si>
  <si>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</si>
  <si>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</si>
  <si>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</si>
  <si>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</si>
  <si>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</si>
  <si>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</si>
  <si>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</si>
  <si>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</si>
  <si>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</si>
  <si>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</si>
  <si>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</si>
  <si>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</si>
  <si>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</si>
  <si>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</si>
  <si>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</si>
  <si>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</si>
  <si>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</si>
  <si>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</si>
  <si>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</si>
  <si>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</si>
  <si>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</si>
  <si>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</si>
  <si>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</si>
  <si>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</si>
  <si>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</si>
  <si>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</si>
  <si>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</si>
  <si>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</si>
  <si>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</si>
  <si>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</si>
  <si>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</si>
  <si>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</si>
  <si>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</si>
  <si>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</si>
  <si>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</si>
  <si>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</si>
  <si>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</si>
  <si>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</si>
  <si>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</si>
  <si>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</si>
  <si>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</si>
  <si>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</si>
  <si>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</si>
  <si>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</si>
  <si>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</si>
  <si>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</si>
  <si>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</si>
  <si>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</si>
  <si>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</si>
  <si>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</si>
  <si>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</si>
  <si>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</si>
  <si>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</si>
  <si>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</si>
  <si>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</si>
  <si>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</si>
  <si>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</si>
  <si>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</si>
  <si>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</si>
  <si>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</si>
  <si>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</si>
  <si>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</si>
  <si>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</si>
  <si>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</si>
  <si>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</si>
  <si>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</si>
  <si>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</si>
  <si>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</si>
  <si>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</si>
  <si>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</si>
  <si>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</si>
  <si>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</si>
  <si>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</si>
  <si>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</si>
  <si>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</si>
  <si>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</si>
  <si>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</si>
  <si>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</si>
  <si>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</si>
  <si>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</si>
  <si>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</si>
  <si>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</si>
  <si>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</si>
  <si>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</si>
  <si>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</si>
  <si>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</si>
  <si>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</si>
  <si>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</si>
  <si>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</si>
  <si>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</si>
  <si>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</si>
  <si>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</si>
  <si>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</si>
  <si>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</si>
  <si>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</si>
  <si>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</si>
  <si>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</si>
  <si>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</si>
  <si>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</si>
  <si>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</si>
  <si>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</si>
  <si>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</si>
  <si>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</si>
  <si>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</si>
  <si>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</si>
  <si>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</si>
  <si>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</si>
  <si>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</si>
  <si>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</si>
  <si>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</si>
  <si>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</si>
  <si>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</si>
  <si>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</si>
  <si>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</si>
  <si>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</si>
  <si>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</si>
  <si>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</si>
  <si>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</si>
  <si>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</si>
  <si>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</si>
  <si>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</si>
  <si>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</si>
  <si>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</si>
  <si>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</si>
  <si>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</si>
  <si>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</si>
  <si>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</si>
  <si>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</si>
  <si>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</si>
  <si>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</si>
  <si>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</si>
  <si>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</si>
  <si>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</si>
  <si>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</si>
  <si>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</si>
  <si>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</si>
  <si>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</si>
  <si>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</si>
  <si>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</si>
  <si>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</si>
  <si>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</si>
  <si>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</si>
  <si>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</si>
  <si>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</si>
  <si>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</si>
  <si>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</si>
  <si>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</si>
  <si>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</si>
  <si>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</si>
  <si>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</si>
  <si>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</si>
  <si>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</si>
  <si>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</si>
  <si>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</si>
  <si>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</si>
  <si>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</si>
  <si>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</si>
  <si>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</si>
  <si>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</si>
  <si>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</si>
  <si>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</si>
  <si>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</si>
  <si>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</si>
  <si>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</si>
  <si>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</si>
  <si>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</si>
  <si>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</si>
  <si>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</si>
  <si>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</si>
  <si>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</si>
  <si>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</si>
  <si>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</si>
  <si>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</si>
  <si>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</si>
  <si>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</si>
  <si>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</si>
  <si>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</si>
  <si>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</si>
  <si>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</si>
  <si>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</si>
  <si>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</si>
  <si>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</si>
  <si>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</si>
  <si>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</si>
  <si>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</si>
  <si>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</si>
  <si>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</si>
  <si>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</si>
  <si>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</si>
  <si>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</si>
  <si>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</si>
  <si>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</si>
  <si>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</si>
  <si>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</si>
  <si>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</si>
  <si>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</si>
  <si>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</si>
  <si>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</si>
  <si>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</si>
  <si>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</si>
  <si>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</si>
  <si>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</si>
  <si>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</si>
  <si>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</si>
  <si>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</si>
  <si>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</si>
  <si>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</si>
  <si>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</si>
  <si>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</si>
  <si>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</si>
  <si>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</si>
  <si>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</si>
  <si>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</si>
  <si>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</si>
  <si>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</si>
  <si>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</si>
  <si>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</si>
  <si>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</si>
  <si>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</si>
  <si>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</si>
  <si>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</si>
  <si>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</si>
  <si>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</si>
  <si>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</si>
  <si>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</si>
  <si>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</si>
  <si>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</si>
  <si>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</si>
  <si>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</si>
  <si>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</si>
  <si>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</si>
  <si>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</si>
  <si>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</si>
  <si>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</si>
  <si>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</si>
  <si>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</si>
  <si>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</si>
  <si>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</si>
  <si>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</si>
  <si>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</si>
  <si>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</si>
  <si>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</si>
  <si>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</si>
  <si>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</si>
  <si>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</si>
  <si>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</si>
  <si>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</si>
  <si>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</si>
  <si>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</si>
  <si>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</si>
  <si>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</si>
  <si>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</si>
  <si>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</si>
  <si>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</si>
  <si>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</si>
  <si>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</si>
  <si>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</si>
  <si>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</si>
  <si>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</si>
  <si>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</si>
  <si>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</si>
  <si>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</si>
  <si>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</si>
  <si>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</si>
  <si>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</si>
  <si>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</si>
  <si>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</si>
  <si>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</si>
  <si>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</si>
  <si>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</si>
  <si>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</si>
  <si>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</si>
  <si>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</si>
  <si>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</si>
  <si>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</si>
  <si>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</si>
  <si>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</si>
  <si>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</si>
  <si>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</si>
  <si>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</si>
  <si>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</si>
  <si>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</si>
  <si>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</si>
  <si>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</si>
  <si>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</si>
  <si>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</si>
  <si>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</si>
  <si>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</si>
  <si>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</si>
  <si>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</si>
  <si>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</si>
  <si>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</si>
  <si>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</si>
  <si>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</si>
  <si>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</si>
  <si>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</si>
  <si>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</si>
  <si>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</si>
  <si>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</si>
  <si>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</si>
  <si>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</si>
  <si>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</si>
  <si>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</si>
  <si>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</si>
  <si>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</si>
  <si>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</si>
  <si>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</si>
  <si>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</si>
  <si>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</si>
  <si>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</si>
  <si>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</si>
  <si>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</si>
  <si>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</si>
  <si>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</si>
  <si>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</si>
  <si>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</si>
  <si>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</si>
  <si>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</si>
  <si>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</si>
  <si>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</si>
  <si>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</si>
  <si>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</si>
  <si>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</si>
  <si>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</si>
  <si>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</si>
  <si>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</si>
  <si>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</si>
  <si>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</si>
  <si>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</si>
  <si>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</si>
  <si>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</si>
  <si>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</si>
  <si>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</si>
  <si>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</si>
  <si>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</si>
  <si>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</si>
  <si>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</si>
  <si>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</si>
  <si>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</si>
  <si>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</si>
  <si>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</si>
  <si>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</si>
  <si>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</si>
  <si>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</si>
  <si>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</si>
  <si>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</si>
  <si>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</si>
  <si>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</si>
  <si>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</si>
  <si>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</si>
  <si>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</si>
  <si>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</si>
  <si>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</si>
  <si>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</si>
  <si>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</si>
  <si>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</si>
  <si>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</si>
  <si>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</si>
  <si>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</si>
  <si>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</si>
  <si>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</si>
  <si>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</si>
  <si>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</si>
  <si>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</si>
  <si>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</si>
  <si>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</si>
  <si>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</si>
  <si>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</si>
  <si>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</si>
  <si>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</si>
  <si>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</si>
  <si>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</si>
  <si>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</si>
  <si>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</si>
  <si>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</si>
  <si>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</si>
  <si>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</si>
  <si>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</si>
  <si>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</si>
  <si>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</si>
  <si>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</si>
  <si>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</si>
  <si>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</si>
  <si>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</si>
  <si>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</si>
  <si>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</si>
  <si>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</si>
  <si>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</si>
  <si>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</si>
  <si>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</si>
  <si>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</si>
  <si>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</si>
  <si>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</si>
  <si>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</si>
  <si>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</si>
  <si>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</si>
  <si>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</si>
  <si>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</si>
  <si>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</si>
  <si>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</si>
  <si>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</si>
  <si>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</si>
  <si>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</si>
  <si>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</si>
  <si>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</si>
  <si>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</si>
  <si>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</si>
  <si>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</si>
  <si>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</si>
  <si>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</si>
  <si>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</si>
  <si>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</si>
  <si>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</si>
  <si>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</si>
  <si>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</si>
  <si>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</si>
  <si>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</si>
  <si>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</si>
  <si>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</si>
  <si>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</si>
  <si>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</si>
  <si>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</si>
  <si>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</si>
  <si>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</si>
  <si>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</si>
  <si>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</si>
  <si>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</si>
  <si>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</si>
  <si>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</si>
  <si>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</si>
  <si>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</si>
  <si>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</si>
  <si>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</si>
  <si>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</si>
  <si>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</si>
  <si>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</si>
  <si>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</si>
  <si>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</si>
  <si>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</si>
  <si>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</si>
  <si>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</si>
  <si>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</si>
  <si>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</si>
  <si>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</si>
  <si>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</si>
  <si>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</si>
  <si>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</si>
  <si>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</si>
  <si>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</si>
  <si>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</si>
  <si>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</si>
  <si>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</si>
  <si>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</si>
  <si>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</si>
  <si>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</si>
  <si>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</si>
  <si>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</si>
  <si>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</si>
  <si>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</si>
  <si>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</si>
  <si>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</si>
  <si>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</si>
  <si>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</si>
  <si>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</si>
  <si>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</si>
  <si>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</si>
  <si>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</si>
  <si>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</si>
  <si>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</si>
  <si>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</si>
  <si>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</si>
  <si>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</si>
  <si>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</si>
  <si>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</si>
  <si>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</si>
  <si>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</si>
  <si>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</si>
  <si>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</si>
  <si>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</si>
  <si>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</si>
  <si>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</si>
  <si>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</si>
  <si>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</si>
  <si>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</si>
  <si>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</si>
  <si>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</si>
  <si>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</si>
  <si>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</si>
  <si>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</si>
  <si>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</si>
  <si>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</si>
  <si>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</si>
  <si>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</si>
  <si>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</si>
  <si>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</si>
  <si>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</si>
  <si>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</si>
  <si>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</si>
  <si>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</si>
  <si>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</si>
  <si>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</si>
  <si>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</si>
  <si>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</si>
  <si>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</si>
  <si>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</si>
  <si>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</si>
  <si>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</si>
  <si>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</si>
  <si>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</si>
  <si>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</si>
  <si>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</si>
  <si>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</si>
  <si>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</si>
  <si>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</si>
  <si>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</si>
  <si>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</si>
  <si>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</si>
  <si>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</si>
  <si>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</si>
  <si>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</si>
  <si>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</si>
  <si>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</si>
  <si>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</si>
  <si>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</si>
  <si>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</si>
  <si>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</si>
  <si>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</si>
  <si>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</si>
  <si>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</si>
  <si>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</si>
  <si>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</si>
  <si>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</si>
  <si>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</si>
  <si>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</si>
  <si>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</si>
  <si>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</si>
  <si>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</si>
  <si>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</si>
  <si>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</si>
  <si>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</si>
  <si>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</si>
  <si>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</si>
  <si>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</si>
  <si>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</si>
  <si>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</si>
  <si>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</si>
  <si>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</si>
  <si>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</si>
  <si>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</si>
  <si>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</si>
  <si>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</si>
  <si>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</si>
  <si>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</si>
  <si>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</si>
  <si>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</si>
  <si>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</si>
  <si>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</si>
  <si>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</si>
  <si>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</si>
  <si>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</si>
  <si>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</si>
  <si>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</si>
  <si>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</si>
  <si>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</si>
  <si>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</si>
  <si>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</si>
  <si>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</si>
  <si>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</si>
  <si>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</si>
  <si>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</si>
  <si>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</si>
  <si>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</si>
  <si>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</si>
  <si>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</si>
  <si>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</si>
  <si>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</si>
  <si>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</si>
  <si>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</si>
  <si>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</si>
  <si>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</si>
  <si>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</si>
  <si>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</si>
  <si>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</si>
  <si>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</si>
  <si>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</si>
  <si>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</si>
  <si>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</si>
  <si>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</si>
  <si>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</si>
  <si>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</si>
  <si>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</si>
  <si>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</si>
  <si>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</si>
  <si>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</si>
  <si>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</si>
  <si>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</si>
  <si>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</si>
  <si>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</si>
  <si>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</si>
  <si>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</si>
  <si>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</si>
  <si>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</si>
  <si>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</si>
  <si>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</si>
  <si>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</si>
  <si>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</si>
  <si>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</si>
  <si>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</si>
  <si>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</si>
  <si>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</si>
  <si>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</si>
  <si>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</si>
  <si>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</si>
  <si>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</si>
  <si>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</si>
  <si>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</si>
  <si>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</si>
  <si>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</si>
  <si>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</si>
  <si>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</si>
  <si>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</si>
  <si>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</si>
  <si>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</si>
  <si>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</si>
  <si>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</si>
  <si>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</si>
  <si>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</si>
  <si>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</si>
  <si>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</si>
  <si>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</si>
  <si>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</si>
  <si>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</si>
  <si>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</si>
  <si>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</si>
  <si>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</si>
  <si>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</si>
  <si>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</si>
  <si>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</si>
  <si>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</si>
  <si>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</si>
  <si>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</si>
  <si>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</si>
  <si>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</si>
  <si>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</si>
  <si>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</si>
  <si>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</si>
  <si>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</si>
  <si>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</si>
  <si>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</si>
  <si>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</si>
  <si>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</si>
  <si>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</si>
  <si>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</si>
  <si>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</si>
  <si>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</si>
  <si>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</si>
  <si>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</si>
  <si>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</si>
  <si>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</si>
  <si>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</si>
  <si>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</si>
  <si>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</si>
  <si>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</si>
  <si>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</si>
  <si>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</si>
  <si>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</si>
  <si>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</si>
  <si>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</si>
  <si>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</si>
  <si>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</si>
  <si>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</si>
  <si>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</si>
  <si>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</si>
  <si>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</si>
  <si>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</si>
  <si>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</si>
  <si>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</si>
  <si>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</si>
  <si>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</si>
  <si>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</si>
  <si>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</si>
  <si>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</si>
  <si>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</si>
  <si>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</si>
  <si>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</si>
  <si>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</si>
  <si>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</si>
  <si>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</si>
  <si>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</si>
  <si>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</si>
  <si>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</si>
  <si>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</si>
  <si>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</si>
  <si>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</si>
  <si>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</si>
  <si>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</si>
  <si>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</si>
  <si>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</si>
  <si>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</si>
  <si>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</si>
  <si>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</si>
  <si>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</si>
  <si>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</si>
  <si>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</si>
  <si>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</si>
  <si>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</si>
  <si>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</si>
  <si>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</si>
  <si>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</si>
  <si>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</si>
  <si>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</si>
  <si>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</si>
  <si>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</si>
  <si>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</si>
  <si>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</si>
  <si>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</si>
  <si>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</si>
  <si>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</si>
  <si>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</si>
  <si>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</si>
  <si>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</si>
  <si>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</si>
  <si>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</si>
  <si>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</si>
  <si>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</si>
  <si>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</si>
  <si>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</si>
  <si>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</si>
  <si>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</si>
  <si>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</si>
  <si>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</si>
  <si>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</si>
  <si>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</si>
  <si>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</si>
  <si>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</si>
  <si>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</si>
  <si>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</si>
  <si>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</si>
  <si>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</si>
  <si>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</si>
  <si>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</si>
  <si>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</si>
  <si>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</si>
  <si>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</si>
  <si>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</si>
  <si>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</si>
  <si>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</si>
  <si>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</si>
  <si>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</si>
  <si>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</si>
  <si>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</si>
  <si>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</si>
  <si>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</si>
  <si>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</si>
  <si>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</si>
  <si>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</si>
  <si>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</si>
  <si>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</si>
  <si>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</si>
  <si>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</si>
  <si>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</si>
  <si>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</si>
  <si>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</si>
  <si>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</si>
  <si>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</si>
  <si>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</si>
  <si>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</si>
  <si>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</si>
  <si>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</si>
  <si>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</si>
  <si>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</si>
  <si>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</si>
  <si>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</si>
  <si>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</si>
  <si>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</si>
  <si>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</si>
  <si>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</si>
  <si>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</si>
  <si>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</si>
  <si>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</si>
  <si>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</si>
  <si>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</si>
  <si>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</si>
  <si>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</si>
  <si>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</si>
  <si>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</si>
  <si>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</si>
  <si>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</si>
  <si>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</si>
  <si>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</si>
  <si>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</si>
  <si>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</si>
  <si>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</si>
  <si>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</si>
  <si>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</si>
  <si>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</si>
  <si>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</si>
  <si>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</si>
  <si>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</si>
  <si>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</si>
  <si>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</si>
  <si>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</si>
  <si>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</si>
  <si>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</si>
  <si>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</si>
  <si>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</si>
  <si>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</si>
  <si>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</si>
  <si>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</si>
  <si>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</si>
  <si>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</si>
  <si>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</si>
  <si>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</si>
  <si>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</si>
  <si>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</si>
  <si>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</si>
  <si>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</si>
  <si>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</si>
  <si>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</si>
  <si>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</si>
  <si>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</si>
  <si>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</si>
  <si>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</si>
  <si>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</si>
  <si>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</si>
  <si>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</si>
  <si>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</si>
  <si>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</si>
  <si>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</si>
  <si>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</si>
  <si>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</si>
  <si>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</si>
  <si>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</si>
  <si>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</si>
  <si>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</si>
  <si>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</si>
  <si>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</si>
  <si>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</si>
  <si>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</si>
  <si>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</si>
  <si>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</si>
  <si>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</si>
  <si>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</si>
  <si>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</si>
  <si>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</si>
  <si>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</si>
  <si>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</si>
  <si>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</si>
  <si>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</si>
  <si>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</si>
  <si>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</si>
  <si>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</si>
  <si>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</si>
  <si>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</si>
  <si>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</si>
  <si>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</si>
  <si>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</si>
  <si>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</si>
  <si>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</si>
  <si>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</si>
  <si>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</si>
  <si>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</si>
  <si>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</si>
  <si>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</si>
  <si>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</si>
  <si>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</si>
  <si>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</si>
  <si>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</si>
  <si>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</si>
  <si>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</si>
  <si>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</si>
  <si>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</si>
  <si>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</si>
  <si>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</si>
  <si>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</si>
  <si>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</si>
  <si>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</si>
  <si>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</si>
  <si>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</si>
  <si>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</si>
  <si>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</si>
  <si>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</si>
  <si>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</si>
  <si>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</si>
  <si>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</si>
  <si>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</si>
  <si>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</si>
  <si>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</si>
  <si>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</si>
  <si>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</si>
  <si>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</si>
  <si>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</si>
  <si>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</si>
  <si>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</si>
  <si>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</si>
  <si>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</si>
  <si>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</si>
  <si>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</si>
  <si>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</si>
  <si>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</si>
  <si>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</si>
  <si>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</si>
  <si>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</si>
  <si>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</si>
  <si>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</si>
  <si>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</si>
  <si>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</si>
  <si>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</si>
  <si>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</si>
  <si>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</si>
  <si>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</si>
  <si>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</si>
  <si>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</si>
  <si>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</si>
  <si>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</si>
  <si>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</si>
  <si>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</si>
  <si>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</si>
  <si>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</si>
  <si>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</si>
  <si>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</si>
  <si>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</si>
  <si>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</si>
  <si>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</si>
  <si>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</si>
  <si>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</si>
  <si>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</si>
  <si>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</si>
  <si>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</si>
  <si>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</si>
  <si>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</si>
  <si>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</si>
  <si>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</si>
  <si>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</si>
  <si>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</si>
  <si>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</si>
  <si>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</si>
  <si>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</si>
  <si>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</si>
  <si>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</si>
  <si>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</si>
  <si>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</si>
  <si>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</si>
  <si>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</si>
  <si>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</si>
  <si>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</si>
  <si>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</si>
  <si>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</si>
  <si>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</si>
  <si>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</si>
  <si>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</si>
  <si>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</si>
  <si>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</si>
  <si>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</si>
  <si>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</si>
  <si>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</si>
  <si>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</si>
  <si>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</si>
  <si>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</si>
  <si>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</si>
  <si>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</si>
  <si>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</si>
  <si>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</si>
  <si>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</si>
  <si>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</si>
  <si>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</si>
  <si>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</si>
  <si>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</si>
  <si>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</si>
  <si>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</si>
  <si>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</si>
  <si>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</si>
  <si>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</si>
  <si>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</si>
  <si>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</si>
  <si>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</si>
  <si>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</si>
  <si>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</si>
  <si>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</si>
  <si>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</si>
  <si>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</si>
  <si>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</si>
  <si>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</si>
  <si>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</si>
  <si>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</si>
  <si>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</si>
  <si>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</si>
  <si>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</si>
  <si>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</si>
  <si>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</si>
  <si>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</si>
  <si>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</si>
  <si>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</si>
  <si>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</si>
  <si>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</si>
  <si>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</si>
  <si>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</si>
  <si>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</si>
  <si>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</si>
  <si>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</si>
  <si>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</si>
  <si>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</si>
  <si>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</si>
  <si>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</si>
  <si>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</si>
  <si>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</si>
  <si>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</si>
  <si>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</si>
  <si>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</si>
  <si>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</si>
  <si>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</si>
  <si>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</si>
  <si>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</si>
  <si>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</si>
  <si>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</si>
  <si>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</si>
  <si>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</si>
  <si>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</si>
  <si>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</si>
  <si>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</si>
  <si>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</si>
  <si>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</si>
  <si>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</si>
  <si>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</si>
  <si>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</si>
  <si>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</si>
  <si>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</si>
  <si>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</si>
  <si>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</si>
  <si>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</si>
  <si>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</si>
  <si>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</si>
  <si>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</si>
  <si>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</si>
  <si>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</si>
  <si>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</si>
  <si>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</si>
  <si>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</si>
  <si>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</si>
  <si>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</si>
  <si>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</si>
  <si>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</si>
  <si>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</si>
  <si>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</si>
  <si>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</si>
  <si>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</si>
  <si>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</si>
  <si>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</si>
  <si>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</si>
  <si>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</si>
  <si>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</si>
  <si>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</si>
  <si>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</si>
  <si>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</si>
  <si>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</si>
  <si>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</si>
  <si>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</si>
  <si>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</si>
  <si>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</si>
  <si>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</si>
  <si>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</si>
  <si>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</si>
  <si>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</si>
  <si>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</si>
  <si>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</si>
  <si>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</si>
  <si>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</si>
  <si>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</si>
  <si>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</si>
  <si>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</si>
  <si>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</si>
  <si>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</si>
  <si>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</si>
  <si>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</si>
  <si>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</si>
  <si>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</si>
  <si>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</si>
  <si>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</si>
  <si>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</si>
  <si>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</si>
  <si>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</si>
  <si>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</si>
  <si>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</si>
  <si>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</si>
  <si>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</si>
  <si>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</si>
  <si>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</si>
  <si>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</si>
  <si>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</si>
  <si>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</si>
  <si>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</si>
  <si>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</si>
  <si>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</si>
  <si>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</si>
  <si>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</si>
  <si>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</si>
  <si>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</si>
  <si>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</si>
  <si>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</si>
  <si>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</si>
  <si>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</si>
  <si>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</si>
  <si>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</si>
  <si>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</si>
  <si>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</si>
  <si>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</si>
  <si>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</si>
  <si>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</si>
  <si>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</si>
  <si>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</si>
  <si>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</si>
  <si>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</si>
  <si>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</si>
  <si>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</si>
  <si>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</si>
  <si>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</si>
  <si>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</si>
  <si>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</si>
  <si>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</si>
  <si>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</si>
  <si>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</si>
  <si>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</si>
  <si>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</si>
  <si>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</si>
  <si>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</si>
  <si>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</si>
  <si>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</si>
  <si>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</si>
  <si>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</si>
  <si>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</si>
  <si>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</si>
  <si>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</si>
  <si>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</si>
  <si>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</si>
  <si>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</si>
  <si>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</si>
  <si>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</si>
  <si>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</si>
  <si>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</si>
  <si>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</si>
  <si>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</si>
  <si>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</si>
  <si>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</si>
  <si>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</si>
  <si>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</si>
  <si>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</si>
  <si>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</si>
  <si>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</si>
  <si>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</si>
  <si>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</si>
  <si>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</si>
  <si>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</si>
  <si>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</si>
  <si>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</si>
  <si>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</si>
  <si>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</si>
  <si>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</si>
  <si>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</si>
  <si>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</si>
  <si>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</si>
  <si>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</si>
  <si>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</si>
  <si>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</si>
  <si>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</si>
  <si>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</si>
  <si>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</si>
  <si>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</si>
  <si>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</si>
  <si>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</si>
  <si>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</si>
  <si>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</si>
  <si>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</si>
  <si>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</si>
  <si>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</si>
  <si>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</si>
  <si>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</si>
  <si>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</si>
  <si>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</si>
  <si>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</si>
  <si>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</si>
  <si>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</si>
  <si>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</si>
  <si>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</si>
  <si>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</si>
  <si>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</si>
  <si>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</si>
  <si>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</si>
  <si>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</si>
  <si>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</si>
  <si>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</si>
  <si>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</si>
  <si>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</si>
  <si>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</si>
  <si>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</si>
  <si>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</si>
  <si>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</si>
  <si>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</si>
  <si>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</si>
  <si>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</si>
  <si>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</si>
  <si>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</si>
  <si>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</si>
  <si>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</si>
  <si>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</si>
  <si>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</si>
  <si>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</si>
  <si>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</si>
  <si>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</si>
  <si>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</si>
  <si>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</si>
  <si>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</si>
  <si>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</si>
  <si>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</si>
  <si>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</si>
  <si>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</si>
  <si>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</si>
  <si>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</si>
  <si>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</si>
  <si>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</si>
  <si>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</si>
  <si>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</si>
  <si>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</si>
  <si>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</si>
  <si>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</si>
  <si>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</si>
  <si>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</si>
  <si>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</si>
  <si>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</si>
  <si>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</si>
  <si>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</si>
  <si>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</si>
  <si>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</si>
  <si>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</si>
  <si>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</si>
  <si>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</si>
  <si>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</si>
  <si>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</si>
  <si>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</si>
  <si>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</si>
  <si>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</si>
  <si>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</si>
  <si>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</si>
  <si>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</si>
  <si>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</si>
  <si>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</si>
  <si>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</si>
  <si>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</si>
  <si>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</si>
  <si>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</si>
  <si>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</si>
  <si>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</si>
  <si>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</si>
  <si>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</si>
  <si>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</si>
  <si>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</si>
  <si>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</si>
  <si>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</si>
  <si>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</si>
  <si>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</si>
  <si>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</si>
  <si>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</si>
  <si>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</si>
  <si>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</si>
  <si>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</si>
  <si>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</si>
  <si>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</si>
  <si>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</si>
  <si>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</si>
  <si>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</si>
  <si>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</si>
  <si>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</si>
  <si>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</si>
  <si>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</si>
  <si>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</si>
  <si>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</si>
  <si>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</si>
  <si>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</si>
  <si>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</si>
  <si>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</si>
  <si>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</si>
  <si>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</si>
  <si>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</si>
  <si>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</si>
  <si>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</si>
  <si>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</si>
  <si>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</si>
  <si>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</si>
  <si>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</si>
  <si>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</si>
  <si>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</si>
  <si>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</si>
  <si>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</si>
  <si>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</si>
  <si>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</si>
  <si>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</si>
  <si>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</si>
  <si>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</si>
  <si>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</si>
  <si>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</si>
  <si>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</si>
  <si>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</si>
  <si>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</si>
  <si>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</si>
  <si>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</si>
  <si>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</si>
  <si>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</si>
  <si>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</si>
  <si>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</si>
  <si>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</si>
  <si>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</si>
  <si>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</si>
  <si>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</si>
  <si>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</si>
  <si>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</si>
  <si>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</si>
  <si>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</si>
  <si>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</si>
  <si>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</si>
  <si>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</si>
  <si>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</si>
  <si>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</si>
  <si>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</si>
  <si>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</si>
  <si>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</si>
  <si>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</si>
  <si>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</si>
  <si>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</si>
  <si>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</si>
  <si>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</si>
  <si>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</si>
  <si>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</si>
  <si>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</si>
  <si>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</si>
  <si>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</si>
  <si>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</si>
  <si>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</si>
  <si>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</si>
  <si>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</si>
  <si>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</si>
  <si>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</si>
  <si>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</si>
  <si>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</si>
  <si>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</si>
  <si>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</si>
  <si>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</si>
  <si>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</si>
  <si>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</si>
  <si>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</si>
  <si>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</si>
  <si>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</si>
  <si>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</si>
  <si>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</si>
  <si>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</si>
  <si>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</si>
  <si>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</si>
  <si>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</si>
  <si>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</si>
  <si>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</si>
  <si>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</si>
  <si>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</si>
  <si>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</si>
  <si>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</si>
  <si>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</si>
  <si>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</si>
  <si>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</si>
  <si>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</si>
  <si>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</si>
  <si>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</si>
  <si>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</si>
  <si>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</si>
  <si>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</si>
  <si>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</si>
  <si>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</si>
  <si>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</si>
  <si>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</si>
  <si>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</si>
  <si>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</si>
  <si>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</si>
  <si>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</si>
  <si>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</si>
  <si>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</si>
  <si>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</si>
  <si>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</si>
  <si>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</si>
  <si>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</si>
  <si>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</si>
  <si>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</si>
  <si>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</si>
  <si>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</si>
  <si>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</si>
  <si>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</si>
  <si>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</si>
  <si>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</si>
  <si>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</si>
  <si>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</si>
  <si>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</si>
  <si>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</si>
  <si>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</si>
  <si>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</si>
  <si>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</si>
  <si>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</si>
  <si>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</si>
  <si>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</si>
  <si>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</si>
  <si>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</si>
  <si>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</si>
  <si>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</si>
  <si>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</si>
  <si>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</si>
  <si>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</si>
  <si>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</si>
  <si>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</si>
  <si>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</si>
  <si>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</si>
  <si>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</si>
  <si>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</si>
  <si>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</si>
  <si>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</si>
  <si>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</si>
  <si>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</si>
  <si>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</si>
  <si>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</si>
  <si>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</si>
  <si>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</si>
  <si>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</si>
  <si>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</si>
  <si>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</si>
  <si>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</si>
  <si>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</si>
  <si>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</si>
  <si>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</si>
  <si>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</si>
  <si>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</si>
  <si>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</si>
  <si>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</si>
  <si>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</si>
  <si>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</si>
  <si>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</si>
  <si>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</si>
  <si>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</si>
  <si>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</si>
  <si>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</si>
  <si>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</si>
  <si>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</si>
  <si>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</si>
  <si>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</si>
  <si>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</si>
  <si>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</si>
  <si>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</si>
  <si>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</si>
  <si>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</si>
  <si>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</si>
  <si>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</si>
  <si>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</si>
  <si>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</si>
  <si>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</si>
  <si>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</si>
  <si>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</si>
  <si>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</si>
  <si>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</si>
  <si>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</si>
  <si>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</si>
  <si>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</si>
  <si>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</si>
  <si>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</si>
  <si>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</si>
  <si>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</si>
  <si>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</si>
  <si>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</si>
  <si>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</si>
  <si>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</si>
  <si>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</si>
  <si>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</si>
  <si>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</si>
  <si>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</si>
  <si>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</si>
  <si>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</si>
  <si>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</si>
  <si>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</si>
  <si>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</si>
  <si>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</si>
  <si>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</si>
  <si>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</si>
  <si>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</si>
  <si>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</si>
  <si>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</si>
  <si>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</si>
  <si>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</si>
  <si>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</si>
  <si>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</si>
  <si>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</si>
  <si>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</si>
  <si>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</si>
  <si>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</si>
  <si>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</si>
  <si>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</si>
  <si>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</si>
  <si>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</si>
  <si>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</si>
  <si>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</si>
  <si>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</si>
  <si>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</si>
  <si>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</si>
  <si>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</si>
  <si>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</si>
  <si>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</si>
  <si>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</si>
  <si>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</si>
  <si>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</si>
  <si>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</si>
  <si>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</si>
  <si>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</si>
  <si>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</si>
  <si>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</si>
  <si>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</si>
  <si>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</si>
  <si>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</si>
  <si>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</si>
  <si>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</si>
  <si>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</si>
  <si>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</si>
  <si>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</si>
  <si>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</si>
  <si>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</si>
  <si>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</si>
  <si>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</si>
  <si>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</si>
  <si>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</si>
  <si>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</si>
  <si>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</si>
  <si>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</si>
  <si>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</si>
  <si>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</si>
  <si>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</si>
  <si>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</si>
  <si>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</si>
  <si>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</si>
  <si>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</si>
  <si>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</si>
  <si>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</si>
  <si>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</si>
  <si>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</si>
  <si>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</si>
  <si>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</si>
  <si>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</si>
  <si>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</si>
  <si>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</si>
  <si>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</si>
  <si>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</si>
  <si>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</si>
  <si>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</si>
  <si>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</si>
  <si>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</si>
  <si>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</si>
  <si>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</si>
  <si>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</si>
  <si>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</si>
  <si>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</si>
  <si>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</si>
  <si>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</si>
  <si>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</si>
  <si>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</si>
  <si>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</si>
  <si>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</si>
  <si>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</si>
  <si>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</si>
  <si>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</si>
  <si>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</si>
  <si>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</si>
  <si>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</si>
  <si>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</si>
  <si>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</si>
  <si>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</si>
  <si>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</si>
  <si>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</si>
  <si>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</si>
  <si>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</si>
  <si>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</si>
  <si>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</si>
  <si>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</si>
  <si>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</si>
  <si>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</si>
  <si>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</si>
  <si>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</si>
  <si>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</si>
  <si>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</si>
  <si>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</si>
  <si>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</si>
  <si>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</si>
  <si>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</si>
  <si>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</si>
  <si>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</si>
  <si>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</si>
  <si>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</si>
  <si>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</si>
  <si>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</si>
  <si>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</si>
  <si>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</si>
  <si>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</si>
  <si>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</si>
  <si>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</si>
  <si>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</si>
  <si>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</si>
  <si>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</si>
  <si>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</si>
  <si>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</si>
  <si>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</si>
  <si>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</si>
  <si>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</si>
  <si>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</si>
  <si>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</si>
  <si>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</si>
  <si>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</si>
  <si>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</si>
  <si>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</si>
  <si>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</si>
  <si>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</si>
  <si>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</si>
  <si>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</si>
  <si>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</si>
  <si>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</si>
  <si>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</si>
  <si>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</si>
  <si>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</si>
  <si>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</si>
  <si>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</si>
  <si>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</si>
  <si>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</si>
  <si>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</si>
  <si>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</si>
  <si>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</si>
  <si>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</si>
  <si>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</si>
  <si>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</si>
  <si>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</si>
  <si>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</si>
  <si>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</si>
  <si>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</si>
  <si>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</si>
  <si>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</si>
  <si>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</si>
  <si>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</si>
  <si>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</si>
  <si>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</si>
  <si>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</si>
  <si>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</si>
  <si>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</si>
  <si>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</si>
  <si>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</si>
  <si>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</si>
  <si>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</si>
  <si>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</si>
  <si>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</si>
  <si>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</si>
  <si>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</si>
  <si>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</si>
  <si>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</si>
  <si>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</si>
  <si>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</si>
  <si>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</si>
  <si>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</si>
  <si>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</si>
  <si>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</si>
  <si>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</si>
  <si>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</si>
  <si>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</si>
  <si>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</si>
  <si>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</si>
  <si>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</si>
  <si>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</si>
  <si>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</si>
  <si>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</si>
  <si>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</si>
  <si>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</si>
  <si>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</si>
  <si>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</si>
  <si>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</si>
  <si>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</si>
  <si>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</si>
  <si>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</si>
  <si>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</si>
  <si>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</si>
  <si>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</si>
  <si>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</si>
  <si>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</si>
  <si>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</si>
  <si>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</si>
  <si>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</si>
  <si>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</si>
  <si>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</si>
  <si>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</si>
  <si>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</si>
  <si>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</si>
  <si>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</si>
  <si>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</si>
  <si>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</si>
  <si>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</si>
  <si>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</si>
  <si>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</si>
  <si>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</si>
  <si>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</si>
  <si>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</si>
  <si>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</si>
  <si>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</si>
  <si>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</si>
  <si>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</si>
  <si>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</si>
  <si>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</si>
  <si>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</si>
  <si>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</si>
  <si>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</si>
  <si>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</si>
  <si>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</si>
  <si>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</si>
  <si>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</si>
  <si>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</si>
  <si>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</si>
  <si>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</si>
  <si>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</si>
  <si>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</si>
  <si>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</si>
  <si>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</si>
  <si>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</si>
  <si>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</si>
  <si>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</si>
  <si>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</si>
  <si>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</si>
  <si>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</si>
  <si>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</si>
  <si>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</si>
  <si>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</si>
  <si>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</si>
  <si>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</si>
  <si>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</si>
  <si>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</si>
  <si>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</si>
  <si>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</si>
  <si>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</si>
  <si>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</si>
  <si>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</si>
  <si>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</si>
  <si>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</si>
  <si>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</si>
  <si>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</si>
  <si>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</si>
  <si>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</si>
  <si>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</si>
  <si>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</si>
  <si>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</si>
  <si>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</si>
  <si>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</si>
  <si>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</si>
  <si>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</si>
  <si>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</si>
  <si>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</si>
  <si>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</si>
  <si>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</si>
  <si>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</si>
  <si>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</si>
  <si>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</si>
  <si>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</si>
  <si>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</si>
  <si>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</si>
  <si>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</si>
  <si>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</si>
  <si>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</si>
  <si>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</si>
  <si>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</si>
  <si>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</si>
  <si>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</si>
  <si>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</si>
  <si>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</si>
  <si>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</si>
  <si>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</si>
  <si>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</si>
  <si>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</si>
  <si>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</si>
  <si>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</si>
  <si>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</si>
  <si>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</si>
  <si>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</si>
  <si>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</si>
  <si>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</si>
  <si>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</si>
  <si>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</si>
  <si>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</si>
  <si>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</si>
  <si>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</si>
  <si>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</si>
  <si>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</si>
  <si>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</si>
  <si>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</si>
  <si>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</si>
  <si>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</si>
  <si>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</si>
  <si>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</si>
  <si>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</si>
  <si>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</si>
  <si>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</si>
  <si>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</si>
  <si>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</si>
  <si>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</si>
  <si>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</si>
  <si>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</si>
  <si>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</si>
  <si>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</si>
  <si>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</si>
  <si>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</si>
  <si>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</si>
  <si>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</si>
  <si>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</si>
  <si>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</si>
  <si>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</si>
  <si>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</si>
  <si>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</si>
  <si>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</si>
  <si>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</si>
  <si>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</si>
  <si>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</si>
  <si>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</si>
  <si>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</si>
  <si>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</si>
  <si>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</si>
  <si>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</si>
  <si>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</si>
  <si>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</si>
  <si>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</si>
  <si>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</si>
  <si>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</si>
  <si>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</si>
  <si>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</si>
  <si>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</si>
  <si>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</si>
  <si>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</si>
  <si>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</si>
  <si>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</si>
  <si>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</si>
  <si>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</si>
  <si>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</si>
  <si>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</si>
  <si>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</si>
  <si>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</si>
  <si>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</si>
  <si>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</si>
  <si>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</si>
  <si>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</si>
  <si>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</si>
  <si>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</si>
  <si>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</si>
  <si>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</si>
  <si>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</si>
  <si>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</si>
  <si>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</si>
  <si>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</si>
  <si>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</si>
  <si>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</si>
  <si>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</si>
  <si>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</si>
  <si>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</si>
  <si>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</si>
  <si>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</si>
  <si>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</si>
  <si>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</si>
  <si>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</si>
  <si>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</si>
  <si>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</si>
  <si>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</si>
  <si>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</si>
  <si>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</si>
  <si>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</si>
  <si>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</si>
  <si>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</si>
  <si>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</si>
  <si>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</si>
  <si>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</si>
  <si>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</si>
  <si>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</si>
  <si>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</si>
  <si>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</si>
  <si>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</si>
  <si>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</si>
  <si>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</si>
  <si>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</si>
  <si>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</si>
  <si>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</si>
  <si>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</si>
  <si>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</si>
  <si>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</si>
  <si>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</si>
  <si>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</si>
  <si>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</si>
  <si>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</si>
  <si>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</si>
  <si>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</si>
  <si>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</si>
  <si>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</si>
  <si>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</si>
  <si>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</si>
  <si>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</si>
  <si>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</si>
  <si>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</si>
  <si>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</si>
  <si>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</si>
  <si>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</si>
  <si>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</si>
  <si>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</si>
  <si>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</si>
  <si>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</si>
  <si>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</si>
  <si>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</si>
  <si>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</si>
  <si>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</si>
  <si>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</si>
  <si>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</si>
  <si>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</si>
  <si>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</si>
  <si>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</si>
  <si>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</si>
  <si>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</si>
  <si>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</si>
  <si>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</si>
  <si>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</si>
  <si>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</si>
  <si>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</si>
  <si>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</si>
  <si>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</si>
  <si>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</si>
  <si>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</si>
  <si>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</si>
  <si>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</si>
  <si>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</si>
  <si>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</si>
  <si>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</si>
  <si>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</si>
  <si>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</si>
  <si>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</si>
  <si>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</si>
  <si>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</si>
  <si>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</si>
  <si>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</si>
  <si>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</si>
  <si>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</si>
  <si>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</si>
  <si>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</si>
  <si>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</si>
  <si>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</si>
  <si>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</si>
  <si>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</si>
  <si>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</si>
  <si>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</si>
  <si>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</si>
  <si>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</si>
  <si>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</si>
  <si>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</si>
  <si>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</si>
  <si>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</si>
  <si>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</si>
  <si>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</si>
  <si>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</si>
  <si>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</si>
  <si>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</si>
  <si>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</si>
  <si>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</si>
  <si>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</si>
  <si>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</si>
  <si>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</si>
  <si>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</si>
  <si>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</si>
  <si>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</si>
  <si>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</si>
  <si>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</si>
  <si>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</si>
  <si>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</si>
  <si>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</si>
  <si>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</si>
  <si>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</si>
  <si>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</si>
  <si>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</si>
  <si>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</si>
  <si>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</si>
  <si>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</si>
  <si>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</si>
  <si>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</si>
  <si>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</si>
  <si>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</si>
  <si>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</si>
  <si>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</si>
  <si>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</si>
  <si>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</si>
  <si>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</si>
  <si>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</si>
  <si>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</si>
  <si>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</si>
  <si>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</si>
  <si>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</si>
  <si>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</si>
  <si>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</si>
  <si>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</si>
  <si>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</si>
  <si>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</si>
  <si>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</si>
  <si>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</si>
  <si>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</si>
  <si>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</si>
  <si>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</si>
  <si>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</si>
  <si>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</si>
  <si>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</si>
  <si>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</si>
  <si>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</si>
  <si>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</si>
  <si>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</si>
  <si>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</si>
  <si>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</si>
  <si>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</si>
  <si>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</si>
  <si>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</si>
  <si>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</si>
  <si>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</si>
  <si>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</si>
  <si>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</si>
  <si>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</si>
  <si>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</si>
  <si>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</si>
  <si>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</si>
  <si>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</si>
  <si>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</si>
  <si>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</si>
  <si>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</si>
  <si>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</si>
  <si>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</si>
  <si>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</si>
  <si>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</si>
  <si>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</si>
  <si>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</si>
  <si>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</si>
  <si>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</si>
  <si>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</si>
  <si>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</si>
  <si>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</si>
  <si>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</si>
  <si>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</si>
  <si>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</si>
  <si>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</si>
  <si>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</si>
  <si>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</si>
  <si>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</si>
  <si>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</si>
  <si>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</si>
  <si>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</si>
  <si>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</si>
  <si>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</si>
  <si>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</si>
  <si>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</si>
  <si>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</si>
  <si>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</si>
  <si>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</si>
  <si>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</si>
  <si>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</si>
  <si>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</si>
  <si>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</si>
  <si>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</si>
  <si>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</si>
  <si>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</si>
  <si>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</si>
  <si>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</si>
  <si>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</si>
  <si>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</si>
  <si>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</si>
  <si>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</si>
  <si>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</si>
  <si>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</si>
  <si>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</si>
  <si>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</si>
  <si>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</si>
  <si>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</si>
  <si>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</si>
  <si>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</si>
  <si>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</si>
  <si>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</si>
  <si>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</si>
  <si>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</si>
  <si>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</si>
  <si>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</si>
  <si>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</si>
  <si>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</si>
  <si>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</si>
  <si>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</si>
  <si>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</si>
  <si>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</si>
  <si>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</si>
  <si>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</si>
  <si>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</si>
  <si>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</si>
  <si>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</si>
  <si>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</si>
  <si>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</si>
  <si>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</si>
  <si>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</si>
  <si>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</si>
  <si>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</si>
  <si>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</si>
  <si>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</si>
  <si>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</si>
  <si>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</si>
  <si>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</si>
  <si>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</si>
  <si>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</si>
  <si>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</si>
  <si>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</si>
  <si>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</si>
  <si>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</si>
  <si>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</si>
  <si>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</si>
  <si>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</si>
  <si>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</si>
  <si>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</si>
  <si>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</si>
  <si>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</si>
  <si>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</si>
  <si>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</si>
  <si>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</si>
  <si>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</si>
  <si>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</si>
  <si>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</si>
  <si>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</si>
  <si>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</si>
  <si>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</si>
  <si>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</si>
  <si>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</si>
  <si>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</si>
  <si>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</si>
  <si>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</si>
  <si>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</si>
  <si>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</si>
  <si>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</si>
  <si>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</si>
  <si>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</si>
  <si>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</si>
  <si>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</si>
  <si>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</si>
  <si>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</si>
  <si>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</si>
  <si>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</si>
  <si>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</si>
  <si>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</si>
  <si>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</si>
  <si>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</si>
  <si>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</si>
  <si>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</si>
  <si>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</si>
  <si>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</si>
  <si>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</si>
  <si>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</si>
  <si>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</si>
  <si>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</si>
  <si>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</si>
  <si>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</si>
  <si>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</si>
  <si>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</si>
  <si>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</si>
  <si>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</si>
  <si>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</si>
  <si>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</si>
  <si>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</si>
  <si>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</si>
  <si>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</si>
  <si>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</si>
  <si>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</si>
  <si>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</si>
  <si>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</si>
  <si>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</si>
  <si>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</si>
  <si>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</si>
  <si>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</si>
  <si>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</si>
  <si>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</si>
  <si>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</si>
  <si>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</si>
  <si>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</si>
  <si>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</si>
  <si>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</si>
  <si>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</si>
  <si>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</si>
  <si>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</si>
  <si>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</si>
  <si>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</si>
  <si>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</si>
  <si>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</si>
  <si>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</si>
  <si>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</si>
  <si>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</si>
  <si>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</si>
  <si>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</si>
  <si>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</si>
  <si>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</si>
  <si>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</si>
  <si>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</si>
  <si>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</si>
  <si>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</si>
  <si>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</si>
  <si>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</si>
  <si>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</si>
  <si>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</si>
  <si>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</si>
  <si>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</si>
  <si>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</si>
  <si>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</si>
  <si>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</si>
  <si>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</si>
  <si>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</si>
  <si>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</si>
  <si>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</si>
  <si>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</si>
  <si>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</si>
  <si>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</si>
  <si>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</si>
  <si>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</si>
  <si>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</si>
  <si>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</si>
  <si>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</si>
  <si>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</si>
  <si>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</si>
  <si>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</si>
  <si>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</si>
  <si>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</si>
  <si>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</si>
  <si>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</si>
  <si>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</si>
  <si>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</si>
  <si>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</si>
  <si>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</si>
  <si>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</si>
  <si>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</si>
  <si>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</si>
  <si>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</si>
  <si>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</si>
  <si>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</si>
  <si>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</si>
  <si>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</si>
  <si>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</si>
  <si>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</si>
  <si>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</si>
  <si>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</si>
  <si>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</si>
  <si>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</si>
  <si>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</si>
  <si>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</si>
  <si>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</si>
  <si>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</si>
  <si>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</si>
  <si>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</si>
  <si>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</si>
  <si>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</si>
  <si>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</si>
  <si>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</si>
  <si>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</si>
  <si>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</si>
  <si>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</si>
  <si>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</si>
  <si>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</si>
  <si>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</si>
  <si>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</si>
  <si>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</si>
  <si>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</si>
  <si>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</si>
  <si>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</si>
  <si>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</si>
  <si>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</si>
  <si>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</si>
  <si>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</si>
  <si>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</si>
  <si>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</si>
  <si>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</si>
  <si>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</si>
  <si>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</si>
  <si>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</si>
  <si>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</si>
  <si>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</si>
  <si>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</si>
  <si>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</si>
  <si>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</si>
  <si>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</si>
  <si>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</si>
  <si>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</si>
  <si>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</si>
  <si>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</si>
  <si>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</si>
  <si>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</si>
  <si>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</si>
  <si>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</si>
  <si>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</si>
  <si>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</si>
  <si>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</si>
  <si>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</si>
  <si>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</si>
  <si>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</si>
  <si>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</si>
  <si>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</si>
  <si>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</si>
  <si>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</si>
  <si>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</si>
  <si>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</si>
  <si>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</si>
  <si>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</si>
  <si>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</si>
  <si>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</si>
  <si>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</si>
  <si>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</si>
  <si>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</si>
  <si>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</si>
  <si>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</si>
  <si>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</si>
  <si>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</si>
  <si>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</si>
  <si>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</si>
  <si>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</si>
  <si>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</si>
  <si>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</si>
  <si>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</si>
  <si>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</si>
  <si>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</si>
  <si>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</si>
  <si>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</si>
  <si>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</si>
  <si>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</si>
  <si>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</si>
  <si>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</si>
  <si>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</si>
  <si>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</si>
  <si>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</si>
  <si>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</si>
  <si>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</si>
  <si>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</si>
  <si>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</si>
  <si>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</si>
  <si>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</si>
  <si>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</si>
  <si>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</si>
  <si>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</si>
  <si>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</si>
  <si>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</si>
  <si>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</si>
  <si>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</si>
  <si>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</si>
  <si>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</si>
  <si>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</si>
  <si>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</si>
  <si>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</si>
  <si>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</si>
  <si>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</si>
  <si>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</si>
  <si>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</si>
  <si>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</si>
  <si>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</si>
  <si>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</si>
  <si>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</si>
  <si>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</si>
  <si>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</si>
  <si>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</si>
  <si>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</si>
  <si>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</si>
  <si>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</si>
  <si>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</si>
  <si>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</si>
  <si>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</si>
  <si>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</si>
  <si>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</si>
  <si>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</si>
  <si>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</si>
  <si>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</si>
  <si>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</si>
  <si>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</si>
  <si>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</si>
  <si>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</si>
  <si>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</si>
  <si>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</si>
  <si>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</si>
  <si>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</si>
  <si>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</si>
  <si>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</si>
  <si>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</si>
  <si>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</si>
  <si>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</si>
  <si>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</si>
  <si>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</si>
  <si>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</si>
  <si>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</si>
  <si>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</si>
  <si>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</si>
  <si>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</si>
  <si>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</si>
  <si>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</si>
  <si>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</si>
  <si>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</si>
  <si>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</si>
  <si>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</si>
  <si>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</si>
  <si>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</si>
  <si>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</si>
  <si>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</si>
  <si>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</si>
  <si>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</si>
  <si>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</si>
  <si>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</si>
  <si>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</si>
  <si>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</si>
  <si>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</si>
  <si>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</si>
  <si>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</si>
  <si>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</si>
  <si>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</si>
  <si>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</si>
  <si>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</si>
  <si>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</si>
  <si>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</si>
  <si>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</si>
  <si>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</si>
  <si>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</si>
  <si>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</si>
  <si>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</si>
  <si>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</si>
  <si>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</si>
  <si>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</si>
  <si>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</si>
  <si>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</si>
  <si>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</si>
  <si>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</si>
  <si>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</si>
  <si>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</si>
  <si>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</si>
  <si>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</si>
  <si>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</si>
  <si>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</si>
  <si>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</si>
  <si>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</si>
  <si>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</si>
  <si>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</si>
  <si>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</si>
  <si>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</si>
  <si>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</si>
  <si>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</si>
  <si>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</si>
  <si>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</si>
  <si>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</si>
  <si>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</si>
  <si>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</si>
  <si>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</si>
  <si>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</si>
  <si>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</si>
  <si>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</si>
  <si>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</si>
  <si>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</si>
  <si>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</si>
  <si>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</si>
  <si>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</si>
  <si>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</si>
  <si>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</si>
  <si>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</si>
  <si>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</si>
  <si>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</si>
  <si>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</si>
  <si>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</si>
  <si>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</si>
  <si>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</si>
  <si>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</si>
  <si>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</si>
  <si>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</si>
  <si>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</si>
  <si>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</si>
  <si>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</si>
  <si>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</si>
  <si>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</si>
  <si>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</si>
  <si>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</si>
  <si>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</si>
  <si>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</si>
  <si>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</si>
  <si>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</si>
  <si>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</si>
  <si>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</si>
  <si>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</si>
  <si>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</si>
  <si>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</si>
  <si>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</si>
  <si>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</si>
  <si>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</si>
  <si>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</si>
  <si>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</si>
  <si>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</si>
  <si>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</si>
  <si>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</si>
  <si>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</si>
  <si>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</si>
  <si>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</si>
  <si>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</si>
  <si>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</si>
  <si>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</si>
  <si>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</si>
  <si>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</si>
  <si>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</si>
  <si>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</si>
  <si>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</si>
  <si>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</si>
  <si>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</si>
  <si>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</si>
  <si>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</si>
  <si>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</si>
  <si>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</si>
  <si>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</si>
  <si>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</si>
  <si>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</si>
  <si>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</si>
  <si>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</si>
  <si>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</si>
  <si>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</si>
  <si>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</si>
  <si>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</si>
  <si>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</si>
  <si>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</si>
  <si>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</si>
  <si>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</si>
  <si>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</si>
  <si>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</si>
  <si>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</si>
  <si>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</si>
  <si>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</si>
  <si>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</si>
  <si>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</si>
  <si>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</si>
  <si>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</si>
  <si>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</si>
  <si>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</si>
  <si>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</si>
  <si>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</si>
  <si>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</si>
  <si>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</si>
  <si>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</si>
  <si>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</si>
  <si>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</si>
  <si>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</si>
  <si>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</si>
  <si>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</si>
  <si>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</si>
  <si>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</si>
  <si>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</si>
  <si>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</si>
  <si>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</si>
  <si>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</si>
  <si>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</si>
  <si>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</si>
  <si>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</si>
  <si>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</si>
  <si>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</si>
  <si>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</si>
  <si>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</si>
  <si>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</si>
  <si>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</si>
  <si>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</si>
  <si>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</si>
  <si>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</si>
  <si>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</si>
  <si>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</si>
  <si>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</si>
  <si>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</si>
  <si>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</si>
  <si>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</si>
  <si>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</si>
  <si>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</si>
  <si>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</si>
  <si>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</si>
  <si>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</si>
  <si>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</si>
  <si>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</si>
  <si>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</si>
  <si>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</si>
  <si>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</si>
  <si>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</si>
  <si>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</si>
  <si>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</si>
  <si>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</si>
  <si>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</si>
  <si>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</si>
  <si>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</si>
  <si>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</si>
  <si>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</si>
  <si>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</si>
  <si>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</si>
  <si>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</si>
  <si>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</si>
  <si>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</si>
  <si>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</si>
  <si>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</si>
  <si>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</si>
  <si>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</si>
  <si>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</si>
  <si>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</si>
  <si>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</si>
  <si>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</si>
  <si>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</si>
  <si>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</si>
  <si>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</si>
  <si>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</si>
  <si>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</si>
  <si>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</si>
  <si>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</si>
  <si>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</si>
  <si>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</si>
  <si>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</si>
  <si>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</si>
  <si>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</si>
  <si>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</si>
  <si>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</si>
  <si>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</si>
  <si>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</si>
  <si>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</si>
  <si>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</si>
  <si>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</si>
  <si>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</si>
  <si>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</si>
  <si>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</si>
  <si>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</si>
  <si>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</si>
  <si>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</si>
  <si>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</si>
  <si>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</si>
  <si>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</si>
  <si>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</si>
  <si>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</si>
  <si>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</si>
  <si>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</si>
  <si>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</si>
  <si>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</si>
  <si>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</si>
  <si>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</si>
  <si>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</si>
  <si>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</si>
  <si>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</si>
  <si>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</si>
  <si>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</si>
  <si>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</si>
  <si>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</si>
  <si>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</si>
  <si>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</si>
  <si>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</si>
  <si>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</si>
  <si>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</si>
  <si>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</si>
  <si>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</si>
  <si>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</si>
  <si>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</si>
  <si>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</si>
  <si>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</si>
  <si>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</si>
  <si>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</si>
  <si>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</si>
  <si>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</si>
  <si>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</si>
  <si>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</si>
  <si>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</si>
  <si>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</si>
  <si>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</si>
  <si>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</si>
  <si>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</si>
  <si>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</si>
  <si>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</si>
  <si>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</si>
  <si>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</si>
  <si>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</si>
  <si>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</si>
  <si>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</si>
  <si>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</si>
  <si>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</si>
  <si>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</si>
  <si>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</si>
  <si>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</si>
  <si>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</si>
  <si>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</si>
  <si>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</si>
  <si>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</si>
  <si>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</si>
  <si>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</si>
  <si>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</si>
  <si>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</si>
  <si>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</si>
  <si>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</si>
  <si>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</si>
  <si>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</si>
  <si>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</si>
  <si>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</si>
  <si>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</si>
  <si>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</si>
  <si>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</si>
  <si>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</si>
  <si>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</si>
  <si>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</si>
  <si>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</si>
  <si>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</si>
  <si>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</si>
  <si>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</si>
  <si>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</si>
  <si>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</si>
  <si>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</si>
  <si>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</si>
  <si>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</si>
  <si>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</si>
  <si>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</si>
  <si>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</si>
  <si>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</si>
  <si>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</si>
  <si>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</si>
  <si>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</si>
  <si>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</si>
  <si>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</si>
  <si>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</si>
  <si>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</si>
  <si>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</si>
  <si>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</si>
  <si>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</si>
  <si>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</si>
  <si>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</si>
  <si>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</si>
  <si>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</si>
  <si>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</si>
  <si>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</si>
  <si>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</si>
  <si>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</si>
  <si>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</si>
  <si>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</si>
  <si>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</si>
  <si>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</si>
  <si>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</si>
  <si>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</si>
  <si>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</si>
  <si>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</si>
  <si>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</si>
  <si>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</si>
  <si>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</si>
  <si>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</si>
  <si>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</si>
  <si>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</si>
  <si>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</si>
  <si>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</si>
  <si>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</si>
  <si>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</si>
  <si>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</si>
  <si>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</si>
  <si>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</si>
  <si>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</si>
  <si>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</si>
  <si>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</si>
  <si>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</si>
  <si>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</si>
  <si>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</si>
  <si>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</si>
  <si>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</si>
  <si>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</si>
  <si>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</si>
  <si>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</si>
  <si>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</si>
  <si>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</si>
  <si>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</si>
  <si>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</si>
  <si>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</si>
  <si>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</si>
  <si>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</si>
  <si>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</si>
  <si>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</si>
  <si>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</si>
  <si>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</si>
  <si>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</si>
  <si>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</si>
  <si>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</si>
  <si>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</si>
  <si>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</si>
  <si>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</si>
  <si>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</si>
  <si>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</si>
  <si>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</si>
  <si>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</si>
  <si>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</si>
  <si>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</si>
  <si>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</si>
  <si>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</si>
  <si>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</si>
  <si>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</si>
  <si>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</si>
  <si>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</si>
  <si>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</si>
  <si>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</si>
  <si>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</si>
  <si>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</si>
  <si>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</si>
  <si>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</si>
  <si>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</si>
  <si>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</si>
  <si>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</si>
  <si>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</si>
  <si>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</si>
  <si>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</si>
  <si>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</si>
  <si>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</si>
  <si>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</si>
  <si>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</si>
  <si>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</si>
  <si>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</si>
  <si>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</si>
  <si>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</si>
  <si>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</si>
  <si>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</si>
  <si>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</si>
  <si>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</si>
  <si>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</si>
  <si>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</si>
  <si>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</si>
  <si>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</si>
  <si>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</si>
  <si>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</si>
  <si>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</si>
  <si>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</si>
  <si>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</si>
  <si>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</si>
  <si>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</si>
  <si>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</si>
  <si>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</si>
  <si>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</si>
  <si>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</si>
  <si>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</si>
  <si>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</si>
  <si>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</si>
  <si>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</si>
  <si>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</si>
  <si>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</si>
  <si>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</si>
  <si>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</si>
  <si>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</si>
  <si>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</si>
  <si>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</si>
  <si>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</si>
  <si>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</si>
  <si>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</si>
  <si>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</si>
  <si>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</si>
  <si>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</si>
  <si>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</si>
  <si>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</si>
  <si>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</si>
  <si>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</si>
  <si>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</si>
  <si>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</si>
  <si>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</si>
  <si>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</si>
  <si>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</si>
  <si>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</si>
  <si>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</si>
  <si>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</si>
  <si>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</si>
  <si>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</si>
  <si>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</si>
  <si>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</si>
  <si>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</si>
  <si>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</si>
  <si>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</si>
  <si>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</si>
  <si>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</si>
  <si>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</si>
  <si>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</si>
  <si>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</si>
  <si>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</si>
  <si>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</si>
  <si>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</si>
  <si>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</si>
  <si>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</si>
  <si>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</si>
  <si>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</si>
  <si>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</si>
  <si>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</si>
  <si>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</si>
  <si>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</si>
  <si>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</si>
  <si>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</si>
  <si>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</si>
  <si>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</si>
  <si>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</si>
  <si>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</si>
  <si>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</si>
  <si>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</si>
  <si>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</si>
  <si>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</si>
  <si>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</si>
  <si>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</si>
  <si>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</si>
  <si>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</si>
  <si>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</si>
  <si>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</si>
  <si>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</si>
  <si>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</si>
  <si>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</si>
  <si>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</si>
  <si>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</si>
  <si>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</si>
  <si>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</si>
  <si>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</si>
  <si>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</si>
  <si>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</si>
  <si>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</si>
  <si>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</si>
  <si>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</si>
  <si>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</si>
  <si>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</si>
  <si>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</si>
  <si>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</si>
  <si>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</si>
  <si>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</si>
  <si>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</si>
  <si>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</si>
  <si>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</si>
  <si>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</si>
  <si>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</si>
  <si>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</si>
  <si>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</si>
  <si>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</si>
  <si>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</si>
  <si>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</si>
  <si>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</si>
  <si>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</si>
  <si>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</si>
  <si>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</si>
  <si>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</si>
  <si>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</si>
  <si>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</si>
  <si>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</si>
  <si>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</si>
  <si>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</si>
  <si>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</si>
  <si>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</si>
  <si>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</si>
  <si>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</si>
  <si>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</si>
  <si>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</si>
  <si>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</si>
  <si>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</si>
  <si>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</si>
  <si>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</si>
  <si>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</si>
  <si>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</si>
  <si>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</si>
  <si>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</si>
  <si>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</si>
  <si>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</si>
  <si>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</si>
  <si>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</si>
  <si>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</si>
  <si>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</si>
  <si>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</si>
  <si>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</si>
  <si>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</si>
  <si>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</si>
  <si>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</si>
  <si>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</si>
  <si>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</si>
  <si>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</si>
  <si>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</si>
  <si>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</si>
  <si>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</si>
  <si>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</si>
  <si>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</si>
  <si>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</si>
  <si>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</si>
  <si>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</si>
  <si>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</si>
  <si>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</si>
  <si>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</si>
  <si>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</si>
  <si>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</si>
  <si>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</si>
  <si>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</si>
  <si>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</si>
  <si>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</si>
  <si>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</si>
  <si>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</si>
  <si>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</si>
  <si>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</si>
  <si>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</si>
  <si>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</si>
  <si>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</si>
  <si>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</si>
  <si>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</si>
  <si>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</si>
  <si>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</si>
  <si>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</si>
  <si>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</si>
  <si>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</si>
  <si>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</si>
  <si>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</si>
  <si>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</si>
  <si>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</si>
  <si>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</si>
  <si>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</si>
  <si>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</si>
  <si>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</si>
  <si>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</si>
  <si>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</si>
  <si>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</si>
  <si>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</si>
  <si>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</si>
  <si>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</si>
  <si>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</si>
  <si>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</si>
  <si>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</si>
  <si>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</si>
  <si>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</si>
  <si>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</si>
  <si>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</si>
  <si>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</si>
  <si>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</si>
  <si>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</si>
  <si>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</si>
  <si>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</si>
  <si>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</si>
  <si>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</si>
  <si>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</si>
  <si>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</si>
  <si>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</si>
  <si>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</si>
  <si>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</si>
  <si>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</si>
  <si>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</si>
  <si>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</si>
  <si>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</si>
  <si>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</si>
  <si>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</si>
  <si>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</si>
  <si>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</si>
  <si>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</si>
  <si>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</si>
  <si>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</si>
  <si>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</si>
  <si>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</si>
  <si>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</si>
  <si>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</si>
  <si>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</si>
  <si>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</si>
  <si>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</si>
  <si>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</si>
  <si>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</si>
  <si>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</si>
  <si>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</si>
  <si>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</si>
  <si>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</si>
  <si>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</si>
  <si>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</si>
  <si>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</si>
  <si>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</si>
  <si>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</si>
  <si>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</si>
  <si>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</si>
  <si>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</si>
  <si>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</si>
  <si>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</si>
  <si>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</si>
  <si>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</si>
  <si>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</si>
  <si>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</si>
  <si>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</si>
  <si>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</si>
  <si>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</si>
  <si>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</si>
  <si>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</si>
  <si>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</si>
  <si>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</si>
  <si>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</si>
  <si>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</si>
  <si>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</si>
  <si>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</si>
  <si>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</si>
  <si>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</si>
  <si>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</si>
  <si>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</si>
  <si>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</si>
  <si>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</si>
  <si>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</si>
  <si>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</si>
  <si>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</si>
  <si>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</si>
  <si>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</si>
  <si>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</si>
  <si>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</si>
  <si>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</si>
  <si>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</si>
  <si>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</si>
  <si>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</si>
  <si>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</si>
  <si>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</si>
  <si>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</si>
  <si>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</si>
  <si>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</si>
  <si>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</si>
  <si>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</si>
  <si>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</si>
  <si>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</si>
  <si>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</si>
  <si>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</si>
  <si>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</si>
  <si>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</si>
  <si>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</si>
  <si>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</si>
  <si>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</si>
  <si>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</si>
  <si>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</si>
  <si>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</si>
  <si>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</si>
  <si>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</si>
  <si>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</si>
  <si>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</si>
  <si>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</si>
  <si>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</si>
  <si>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</si>
  <si>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</si>
  <si>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</si>
  <si>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</si>
  <si>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</si>
  <si>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</si>
  <si>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</si>
  <si>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</si>
  <si>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</si>
  <si>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</si>
  <si>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</si>
  <si>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</si>
  <si>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</si>
  <si>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</si>
  <si>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</si>
  <si>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</si>
  <si>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</si>
  <si>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</si>
  <si>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</si>
  <si>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</si>
  <si>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</si>
  <si>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</si>
  <si>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</si>
  <si>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</si>
  <si>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</si>
  <si>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</si>
  <si>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</si>
  <si>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</si>
  <si>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</si>
  <si>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</si>
  <si>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</si>
  <si>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</si>
  <si>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</si>
  <si>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</si>
  <si>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</si>
  <si>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</si>
  <si>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</si>
  <si>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</si>
  <si>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</si>
  <si>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</si>
  <si>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</si>
  <si>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</si>
  <si>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</si>
  <si>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</si>
  <si>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</si>
  <si>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</si>
  <si>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</si>
  <si>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</si>
  <si>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</si>
  <si>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</si>
  <si>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</si>
  <si>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</si>
  <si>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</si>
  <si>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</si>
  <si>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</si>
  <si>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</si>
  <si>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</si>
  <si>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</si>
  <si>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</si>
  <si>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</si>
  <si>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</si>
  <si>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</si>
  <si>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</si>
  <si>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</si>
  <si>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</si>
  <si>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</si>
  <si>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</si>
  <si>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</si>
  <si>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</si>
  <si>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</si>
  <si>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</si>
  <si>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</si>
  <si>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</si>
  <si>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</si>
  <si>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</si>
  <si>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</si>
  <si>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</si>
  <si>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</si>
  <si>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</si>
  <si>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</si>
  <si>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</si>
  <si>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</si>
  <si>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</si>
  <si>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</si>
  <si>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</si>
  <si>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</si>
  <si>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</si>
  <si>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</si>
  <si>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</si>
  <si>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</si>
  <si>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</si>
  <si>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</si>
  <si>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</si>
  <si>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</si>
  <si>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</si>
  <si>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</si>
  <si>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</si>
  <si>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</si>
  <si>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</si>
  <si>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</si>
  <si>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</si>
  <si>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</si>
  <si>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</si>
  <si>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</si>
  <si>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</si>
  <si>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</si>
  <si>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</si>
  <si>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</si>
  <si>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</si>
  <si>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</si>
  <si>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</si>
  <si>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</si>
  <si>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</si>
  <si>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</si>
  <si>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</si>
  <si>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</si>
  <si>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</si>
  <si>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</si>
  <si>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</si>
  <si>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</si>
  <si>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</si>
  <si>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</si>
  <si>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</si>
  <si>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</si>
  <si>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</si>
  <si>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</si>
  <si>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</si>
  <si>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</si>
  <si>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</si>
  <si>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</si>
  <si>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</si>
  <si>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</si>
  <si>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</si>
  <si>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</si>
  <si>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</si>
  <si>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</si>
  <si>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</si>
  <si>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</si>
  <si>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</si>
  <si>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</si>
  <si>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</si>
  <si>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</si>
  <si>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</si>
  <si>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</si>
  <si>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</si>
  <si>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</si>
  <si>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</si>
  <si>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</si>
  <si>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</si>
  <si>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</si>
  <si>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</si>
  <si>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</si>
  <si>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</si>
  <si>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</si>
  <si>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</si>
  <si>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</si>
  <si>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</si>
  <si>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</si>
  <si>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</si>
  <si>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</si>
  <si>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</si>
  <si>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</si>
  <si>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</si>
  <si>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</si>
  <si>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</si>
  <si>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</si>
  <si>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</si>
  <si>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</si>
  <si>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</si>
  <si>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</si>
  <si>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</si>
  <si>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</si>
  <si>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</si>
  <si>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</si>
  <si>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</si>
  <si>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</si>
  <si>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</si>
  <si>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</si>
  <si>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</si>
  <si>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</si>
  <si>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</si>
  <si>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</si>
  <si>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</si>
  <si>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</si>
  <si>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</si>
  <si>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</si>
  <si>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</si>
  <si>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</si>
  <si>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</si>
  <si>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</si>
  <si>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</si>
  <si>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</si>
  <si>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</si>
  <si>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</si>
  <si>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</si>
  <si>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</si>
  <si>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</si>
  <si>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</si>
  <si>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</si>
  <si>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</si>
  <si>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</si>
  <si>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</si>
  <si>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</si>
  <si>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</si>
  <si>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</si>
  <si>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</si>
  <si>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</si>
  <si>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</si>
  <si>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</si>
  <si>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</si>
  <si>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</si>
  <si>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</si>
  <si>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</si>
  <si>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</si>
  <si>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</si>
  <si>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</si>
  <si>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</si>
  <si>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</si>
  <si>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</si>
  <si>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</si>
  <si>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</si>
  <si>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</si>
  <si>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</si>
  <si>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</si>
  <si>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</si>
  <si>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</si>
  <si>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</si>
  <si>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</si>
  <si>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</si>
  <si>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</si>
  <si>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</si>
  <si>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</si>
  <si>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</si>
  <si>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</si>
  <si>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</si>
  <si>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</si>
  <si>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</si>
  <si>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</si>
  <si>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</si>
  <si>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</si>
  <si>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</si>
  <si>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</si>
  <si>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</si>
  <si>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</si>
  <si>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</si>
  <si>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</si>
  <si>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</si>
  <si>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</si>
  <si>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</si>
  <si>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</si>
  <si>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</si>
  <si>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</si>
  <si>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</si>
  <si>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</si>
  <si>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</si>
  <si>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</si>
  <si>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</si>
  <si>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</si>
  <si>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</si>
  <si>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</si>
  <si>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</si>
  <si>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</si>
  <si>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</si>
  <si>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</si>
  <si>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</si>
  <si>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</si>
  <si>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</si>
  <si>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</si>
  <si>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</si>
  <si>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</si>
  <si>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</si>
  <si>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</si>
  <si>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</si>
  <si>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</si>
  <si>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</si>
  <si>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</si>
  <si>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</si>
  <si>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</si>
  <si>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</si>
  <si>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</si>
  <si>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</si>
  <si>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</si>
  <si>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</si>
  <si>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</si>
  <si>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</si>
  <si>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</si>
  <si>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</si>
  <si>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</si>
  <si>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</si>
  <si>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</si>
  <si>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</si>
  <si>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</si>
  <si>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</si>
  <si>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</si>
  <si>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</si>
  <si>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</si>
  <si>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</si>
  <si>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</si>
  <si>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</si>
  <si>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</si>
  <si>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</si>
  <si>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</si>
  <si>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</si>
  <si>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</si>
  <si>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</si>
  <si>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</si>
  <si>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</si>
  <si>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</si>
  <si>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</si>
  <si>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</si>
  <si>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</si>
  <si>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</si>
  <si>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</si>
  <si>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</si>
  <si>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</si>
  <si>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</si>
  <si>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</si>
  <si>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</si>
  <si>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</si>
  <si>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</si>
  <si>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</si>
  <si>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</si>
  <si>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</si>
  <si>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</si>
  <si>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</si>
  <si>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</si>
  <si>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</si>
  <si>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</si>
  <si>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</si>
  <si>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</si>
  <si>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</si>
  <si>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</si>
  <si>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</si>
  <si>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</si>
  <si>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</si>
  <si>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</si>
  <si>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</si>
  <si>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</si>
  <si>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</si>
  <si>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</si>
  <si>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</si>
  <si>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</si>
  <si>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</si>
  <si>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</si>
  <si>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</si>
  <si>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</si>
  <si>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</si>
  <si>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</si>
  <si>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</si>
  <si>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</si>
  <si>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</si>
  <si>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</si>
  <si>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</si>
  <si>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</si>
  <si>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</si>
  <si>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</si>
  <si>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</si>
  <si>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</si>
  <si>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</si>
  <si>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</si>
  <si>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</si>
  <si>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</si>
  <si>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</si>
  <si>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</si>
  <si>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</si>
  <si>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</si>
  <si>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</si>
  <si>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</si>
  <si>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</si>
  <si>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</si>
  <si>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</si>
  <si>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</si>
  <si>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</si>
  <si>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</si>
  <si>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</si>
  <si>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</si>
  <si>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</si>
  <si>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</si>
  <si>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</si>
  <si>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</si>
  <si>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</si>
  <si>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</si>
  <si>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</si>
  <si>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</si>
  <si>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</si>
  <si>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</si>
  <si>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</si>
  <si>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</si>
  <si>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</si>
  <si>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</si>
  <si>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</si>
  <si>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</si>
  <si>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</si>
  <si>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</si>
  <si>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</si>
  <si>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</si>
  <si>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</si>
  <si>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</si>
  <si>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</si>
  <si>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</si>
  <si>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</si>
  <si>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</si>
  <si>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</si>
  <si>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</si>
  <si>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</si>
  <si>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</si>
  <si>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</si>
  <si>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</si>
  <si>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</si>
  <si>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</si>
  <si>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</si>
  <si>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</si>
  <si>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</si>
  <si>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</si>
  <si>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</si>
  <si>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</si>
  <si>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</si>
  <si>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</si>
  <si>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</si>
  <si>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</si>
  <si>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</si>
  <si>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</si>
  <si>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</si>
  <si>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</si>
  <si>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</si>
  <si>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</si>
  <si>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</si>
  <si>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</si>
  <si>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</si>
  <si>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</si>
  <si>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</si>
  <si>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</si>
  <si>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</si>
  <si>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</si>
  <si>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</si>
  <si>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</si>
  <si>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</si>
  <si>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</si>
  <si>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</si>
  <si>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</si>
  <si>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</si>
  <si>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</si>
  <si>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</si>
  <si>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</si>
  <si>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</si>
  <si>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</si>
  <si>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</si>
  <si>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</si>
  <si>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</si>
  <si>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</si>
  <si>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</si>
  <si>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</si>
  <si>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</si>
  <si>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</si>
  <si>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</si>
  <si>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</si>
  <si>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</si>
  <si>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</si>
  <si>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</si>
  <si>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</si>
  <si>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</si>
  <si>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</si>
  <si>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</si>
  <si>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</si>
  <si>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</si>
  <si>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</si>
  <si>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</si>
  <si>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</si>
  <si>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</si>
  <si>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</si>
  <si>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</si>
  <si>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</si>
  <si>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</si>
  <si>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</si>
  <si>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</si>
  <si>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</si>
  <si>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</si>
  <si>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</si>
  <si>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</si>
  <si>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</si>
  <si>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</si>
  <si>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</si>
  <si>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</si>
  <si>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</si>
  <si>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</si>
  <si>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</si>
  <si>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</si>
  <si>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</si>
  <si>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</si>
  <si>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</si>
  <si>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</si>
  <si>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</si>
  <si>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</si>
  <si>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</si>
  <si>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</si>
  <si>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</si>
  <si>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</si>
  <si>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</si>
  <si>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</si>
  <si>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</si>
  <si>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</si>
  <si>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</si>
  <si>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</si>
  <si>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</si>
  <si>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</si>
  <si>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</si>
  <si>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</si>
  <si>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</si>
  <si>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</si>
  <si>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</si>
  <si>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</si>
  <si>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</si>
  <si>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</si>
  <si>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</si>
  <si>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</si>
  <si>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</si>
  <si>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</si>
  <si>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</si>
  <si>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</si>
  <si>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</si>
  <si>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</si>
  <si>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</si>
  <si>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</si>
  <si>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</si>
  <si>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</si>
  <si>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</si>
  <si>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</si>
  <si>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</si>
  <si>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</si>
  <si>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</si>
  <si>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</si>
  <si>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</si>
  <si>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</si>
  <si>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</si>
  <si>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</si>
  <si>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</si>
  <si>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</si>
  <si>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</si>
  <si>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</si>
  <si>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</si>
  <si>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</si>
  <si>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</si>
  <si>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</si>
  <si>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</si>
  <si>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</si>
  <si>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</si>
  <si>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</si>
  <si>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</si>
  <si>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</si>
  <si>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</si>
  <si>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</si>
  <si>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</si>
  <si>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</si>
  <si>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</si>
  <si>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</si>
  <si>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</si>
  <si>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</si>
  <si>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</si>
  <si>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</si>
  <si>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</si>
  <si>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</si>
  <si>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</si>
  <si>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</si>
  <si>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</si>
  <si>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</si>
  <si>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</si>
  <si>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</si>
  <si>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</si>
  <si>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</si>
  <si>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</si>
  <si>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</si>
  <si>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</si>
  <si>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</si>
  <si>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</si>
  <si>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</si>
  <si>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</si>
  <si>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</si>
  <si>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</si>
  <si>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</si>
  <si>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</si>
  <si>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</si>
  <si>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</si>
  <si>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</si>
  <si>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</si>
  <si>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</si>
  <si>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</si>
  <si>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</si>
  <si>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</si>
  <si>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</si>
  <si>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</si>
  <si>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</si>
  <si>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</si>
  <si>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</si>
  <si>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</si>
  <si>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</si>
  <si>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</si>
  <si>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</si>
  <si>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</si>
  <si>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</si>
  <si>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</si>
  <si>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</si>
  <si>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</si>
  <si>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</si>
  <si>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</si>
  <si>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</si>
  <si>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</si>
  <si>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</si>
  <si>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</si>
  <si>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</si>
  <si>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</si>
  <si>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</si>
  <si>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</si>
  <si>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</si>
  <si>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</si>
  <si>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</si>
  <si>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</si>
  <si>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</si>
  <si>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</si>
  <si>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</si>
  <si>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</si>
  <si>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</si>
  <si>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</si>
  <si>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</si>
  <si>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</si>
  <si>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</si>
  <si>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</si>
  <si>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</si>
  <si>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</si>
  <si>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</si>
  <si>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</si>
  <si>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</si>
  <si>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</si>
  <si>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</si>
  <si>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</si>
  <si>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</si>
  <si>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</si>
  <si>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</si>
  <si>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</si>
  <si>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</si>
  <si>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</si>
  <si>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</si>
  <si>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</si>
  <si>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</si>
  <si>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</si>
  <si>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</si>
  <si>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</si>
  <si>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</si>
  <si>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</si>
  <si>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</si>
  <si>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</si>
  <si>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</si>
  <si>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</si>
  <si>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</si>
  <si>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</si>
  <si>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</si>
  <si>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</si>
  <si>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</si>
  <si>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</si>
  <si>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</si>
  <si>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</si>
  <si>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</si>
  <si>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</si>
  <si>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</si>
  <si>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</si>
  <si>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</si>
  <si>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</si>
  <si>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</si>
  <si>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</si>
  <si>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</si>
  <si>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</si>
  <si>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</si>
  <si>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</si>
  <si>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</si>
  <si>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</si>
  <si>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</si>
  <si>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</si>
  <si>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</si>
  <si>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</si>
  <si>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</si>
  <si>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</si>
  <si>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</si>
  <si>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</si>
  <si>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</si>
  <si>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</si>
  <si>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</si>
  <si>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</si>
  <si>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</si>
  <si>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</si>
  <si>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</si>
  <si>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</si>
  <si>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</si>
  <si>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</si>
  <si>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</si>
  <si>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</si>
  <si>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</si>
  <si>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</si>
  <si>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</si>
  <si>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</si>
  <si>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</si>
  <si>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</si>
  <si>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</si>
  <si>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</si>
  <si>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</si>
  <si>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</si>
  <si>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</si>
  <si>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</si>
  <si>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</si>
  <si>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</si>
  <si>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</si>
  <si>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</si>
  <si>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</si>
  <si>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</si>
  <si>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</si>
  <si>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</si>
  <si>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</si>
  <si>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</si>
  <si>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</si>
  <si>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</si>
  <si>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</si>
  <si>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</si>
  <si>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</si>
  <si>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</si>
  <si>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</si>
  <si>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</si>
  <si>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</si>
  <si>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</si>
  <si>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</si>
  <si>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</si>
  <si>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</si>
  <si>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</si>
  <si>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</si>
  <si>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</si>
  <si>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</si>
  <si>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</si>
  <si>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</si>
  <si>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</si>
  <si>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</si>
  <si>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</si>
  <si>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</si>
  <si>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</si>
  <si>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</si>
  <si>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</si>
  <si>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</si>
  <si>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</si>
  <si>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</si>
  <si>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</si>
  <si>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</si>
  <si>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</si>
  <si>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</si>
  <si>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</si>
  <si>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</si>
  <si>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</si>
  <si>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</si>
  <si>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</si>
  <si>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</si>
  <si>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</si>
  <si>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</si>
  <si>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</si>
  <si>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</si>
  <si>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</si>
  <si>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</si>
  <si>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</si>
  <si>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</si>
  <si>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</si>
  <si>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</si>
  <si>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</si>
  <si>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</si>
  <si>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</si>
  <si>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</si>
  <si>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</si>
  <si>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</si>
  <si>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</si>
  <si>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</si>
  <si>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</si>
  <si>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</si>
  <si>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</si>
  <si>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</si>
  <si>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</si>
  <si>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</si>
  <si>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</si>
  <si>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</si>
  <si>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</si>
  <si>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</si>
  <si>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</si>
  <si>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</si>
  <si>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</si>
  <si>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</si>
  <si>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</si>
  <si>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</si>
  <si>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</si>
  <si>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</si>
  <si>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</si>
  <si>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</si>
  <si>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</si>
  <si>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</si>
  <si>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</si>
  <si>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</si>
  <si>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</si>
  <si>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</si>
  <si>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</si>
  <si>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</si>
  <si>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</si>
  <si>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</si>
  <si>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</si>
  <si>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</si>
  <si>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</si>
  <si>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</si>
  <si>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</si>
  <si>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</si>
  <si>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</si>
  <si>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</si>
  <si>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</si>
  <si>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</si>
  <si>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</si>
  <si>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</si>
  <si>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</si>
  <si>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</si>
  <si>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</si>
  <si>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</si>
  <si>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</si>
  <si>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</si>
  <si>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</si>
  <si>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</si>
  <si>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</si>
  <si>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</si>
  <si>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</si>
  <si>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</si>
  <si>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</si>
  <si>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</si>
  <si>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</si>
  <si>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</si>
  <si>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</si>
  <si>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</si>
  <si>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</si>
  <si>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</si>
  <si>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</si>
  <si>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</si>
  <si>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</si>
  <si>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</si>
  <si>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</si>
  <si>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</si>
  <si>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</si>
  <si>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</si>
  <si>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</si>
  <si>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</si>
  <si>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</si>
  <si>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</si>
  <si>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</si>
  <si>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</si>
  <si>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</si>
  <si>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</si>
  <si>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</si>
  <si>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</si>
  <si>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</si>
  <si>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</si>
  <si>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</si>
  <si>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</si>
  <si>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</si>
  <si>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</si>
  <si>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</si>
  <si>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</si>
  <si>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</si>
  <si>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</si>
  <si>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</si>
  <si>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</si>
  <si>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</si>
  <si>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</si>
  <si>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</si>
  <si>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</si>
  <si>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</si>
  <si>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</si>
  <si>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</si>
  <si>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</si>
  <si>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</si>
  <si>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</si>
  <si>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</si>
  <si>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</si>
  <si>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</si>
  <si>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</si>
  <si>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</si>
  <si>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</si>
  <si>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</si>
  <si>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</si>
  <si>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</si>
  <si>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</si>
  <si>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</si>
  <si>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</si>
  <si>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</si>
  <si>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</si>
  <si>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</si>
  <si>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</si>
  <si>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</si>
  <si>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</si>
  <si>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</si>
  <si>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</si>
  <si>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</si>
  <si>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</si>
  <si>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</si>
  <si>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</si>
  <si>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</si>
  <si>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</si>
  <si>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</si>
  <si>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</si>
  <si>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</si>
  <si>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</si>
  <si>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</si>
  <si>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</si>
  <si>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</si>
  <si>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</si>
  <si>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</si>
  <si>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</si>
  <si>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</si>
  <si>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</si>
  <si>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</si>
  <si>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</si>
  <si>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</si>
  <si>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</si>
  <si>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</si>
  <si>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</si>
  <si>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</si>
  <si>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</si>
  <si>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</si>
  <si>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</si>
  <si>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</si>
  <si>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</si>
  <si>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</si>
  <si>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</si>
  <si>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</si>
  <si>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</si>
  <si>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</si>
  <si>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</si>
  <si>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</si>
  <si>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</si>
  <si>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</si>
  <si>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</si>
  <si>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</si>
  <si>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</si>
  <si>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</si>
  <si>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</si>
  <si>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</si>
  <si>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</si>
  <si>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</si>
  <si>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</si>
  <si>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</si>
  <si>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</si>
  <si>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</si>
  <si>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</si>
  <si>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</si>
  <si>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</si>
  <si>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</si>
  <si>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</si>
  <si>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</si>
  <si>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</si>
  <si>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</si>
  <si>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</si>
  <si>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</si>
  <si>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</si>
  <si>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</si>
  <si>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</si>
  <si>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</si>
  <si>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</si>
  <si>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</si>
  <si>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</si>
  <si>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</si>
  <si>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</si>
  <si>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</si>
  <si>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</si>
  <si>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</si>
  <si>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</si>
  <si>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</si>
  <si>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</si>
  <si>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</si>
  <si>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</si>
  <si>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</si>
  <si>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</si>
  <si>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</si>
  <si>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</si>
  <si>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</si>
  <si>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</si>
  <si>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</si>
  <si>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</si>
  <si>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</si>
  <si>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</si>
  <si>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</si>
  <si>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</si>
  <si>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</si>
  <si>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</si>
  <si>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</si>
  <si>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</si>
  <si>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</si>
  <si>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</si>
  <si>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</si>
  <si>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</si>
  <si>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</si>
  <si>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</si>
  <si>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</si>
  <si>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</si>
  <si>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</si>
  <si>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</si>
  <si>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</si>
  <si>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</si>
  <si>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</si>
  <si>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</si>
  <si>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</si>
  <si>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</si>
  <si>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</si>
  <si>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</si>
  <si>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</si>
  <si>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</si>
  <si>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</si>
  <si>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</si>
  <si>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</si>
  <si>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</si>
  <si>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</si>
  <si>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</si>
  <si>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</si>
  <si>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</si>
  <si>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</si>
  <si>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</si>
  <si>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</si>
  <si>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</si>
  <si>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</si>
  <si>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</si>
  <si>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</si>
  <si>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</si>
  <si>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</si>
  <si>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</si>
  <si>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</si>
  <si>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</si>
  <si>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</si>
  <si>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</si>
  <si>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</si>
  <si>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</si>
  <si>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</si>
  <si>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</si>
  <si>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</si>
  <si>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</si>
  <si>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</si>
  <si>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</si>
  <si>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</si>
  <si>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</si>
  <si>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</si>
  <si>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</si>
  <si>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</si>
  <si>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</si>
  <si>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</si>
  <si>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</si>
  <si>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</si>
  <si>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</si>
  <si>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</si>
  <si>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</si>
  <si>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</si>
  <si>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</si>
  <si>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</si>
  <si>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</si>
  <si>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</si>
  <si>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</si>
  <si>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</si>
  <si>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</si>
  <si>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</si>
  <si>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</si>
  <si>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</si>
  <si>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</si>
  <si>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</si>
  <si>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</si>
  <si>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</si>
  <si>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</si>
  <si>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</si>
  <si>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</si>
  <si>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</si>
  <si>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</si>
  <si>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</si>
  <si>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</si>
  <si>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</si>
  <si>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</si>
  <si>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</si>
  <si>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</si>
  <si>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</si>
  <si>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</si>
  <si>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</si>
  <si>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</si>
  <si>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</si>
  <si>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</si>
  <si>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</si>
  <si>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</si>
  <si>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</si>
  <si>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</si>
  <si>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</si>
  <si>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</si>
  <si>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</si>
  <si>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</si>
  <si>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</si>
  <si>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</si>
  <si>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</si>
  <si>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</si>
  <si>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</si>
  <si>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</si>
  <si>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</si>
  <si>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</si>
  <si>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</si>
  <si>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</si>
  <si>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</si>
  <si>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</si>
  <si>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</si>
  <si>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</si>
  <si>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</si>
  <si>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</si>
  <si>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</si>
  <si>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</si>
  <si>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</si>
  <si>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</si>
  <si>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</si>
  <si>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</si>
  <si>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</si>
  <si>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</si>
  <si>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</si>
  <si>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</si>
  <si>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</si>
  <si>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</si>
  <si>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</si>
  <si>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</si>
  <si>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</si>
  <si>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</si>
  <si>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</si>
  <si>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</si>
  <si>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</si>
  <si>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</si>
  <si>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</si>
  <si>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</si>
  <si>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</si>
  <si>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</si>
  <si>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</si>
  <si>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</si>
  <si>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</si>
  <si>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</si>
  <si>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</si>
  <si>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</si>
  <si>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</si>
  <si>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</si>
  <si>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</si>
  <si>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</si>
  <si>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</si>
  <si>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</si>
  <si>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</si>
  <si>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</si>
  <si>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</si>
  <si>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</si>
  <si>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</si>
  <si>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</si>
  <si>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</si>
  <si>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</si>
  <si>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</si>
  <si>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</si>
  <si>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</si>
  <si>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</si>
  <si>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</si>
  <si>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</si>
  <si>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</si>
  <si>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</si>
  <si>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</si>
  <si>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</si>
  <si>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</si>
  <si>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</si>
  <si>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</si>
  <si>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</si>
  <si>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</si>
  <si>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</si>
  <si>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</si>
  <si>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</si>
  <si>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</si>
  <si>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</si>
  <si>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</si>
  <si>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</si>
  <si>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</si>
  <si>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</si>
  <si>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</si>
  <si>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</si>
  <si>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</si>
  <si>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</si>
  <si>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</si>
  <si>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</si>
  <si>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</si>
  <si>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</si>
  <si>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</si>
  <si>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</si>
  <si>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</si>
  <si>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</si>
  <si>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</si>
  <si>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</si>
  <si>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</si>
  <si>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</si>
  <si>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</si>
  <si>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</si>
  <si>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</si>
  <si>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</si>
  <si>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</si>
  <si>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</si>
  <si>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</si>
  <si>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</si>
  <si>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</si>
  <si>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</si>
  <si>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</si>
  <si>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</si>
  <si>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</si>
  <si>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</si>
  <si>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</si>
  <si>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</si>
  <si>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</si>
  <si>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</si>
  <si>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</si>
  <si>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</si>
  <si>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</si>
  <si>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</si>
  <si>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</si>
  <si>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</si>
  <si>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</si>
  <si>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</si>
  <si>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</si>
  <si>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</si>
  <si>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</si>
  <si>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</si>
  <si>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</si>
  <si>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</si>
  <si>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</si>
  <si>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</si>
  <si>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</si>
  <si>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</si>
  <si>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</si>
  <si>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</si>
  <si>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</si>
  <si>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</si>
  <si>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</si>
  <si>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</si>
  <si>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</si>
  <si>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</si>
  <si>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</si>
  <si>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</si>
  <si>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</si>
  <si>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</si>
  <si>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</si>
  <si>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</si>
  <si>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</si>
  <si>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</si>
  <si>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</si>
  <si>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</si>
  <si>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</si>
  <si>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</si>
  <si>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</si>
  <si>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</si>
  <si>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</si>
  <si>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</si>
  <si>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</si>
  <si>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</si>
  <si>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</si>
  <si>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</si>
  <si>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</si>
  <si>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</si>
  <si>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</si>
  <si>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</si>
  <si>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</si>
  <si>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</si>
  <si>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</si>
  <si>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</si>
  <si>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</si>
  <si>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</si>
  <si>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</si>
  <si>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</si>
  <si>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</si>
  <si>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</si>
  <si>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</si>
  <si>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</si>
  <si>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</si>
  <si>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</si>
  <si>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</si>
  <si>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</si>
  <si>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</si>
  <si>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</si>
  <si>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</si>
  <si>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</si>
  <si>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</si>
  <si>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</si>
  <si>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</si>
  <si>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</si>
  <si>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</si>
  <si>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</si>
  <si>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</si>
  <si>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</si>
  <si>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</si>
  <si>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</si>
  <si>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</si>
  <si>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</si>
  <si>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</si>
  <si>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</si>
  <si>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</si>
  <si>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</si>
  <si>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</si>
  <si>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</si>
  <si>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</si>
  <si>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</si>
  <si>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</si>
  <si>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</si>
  <si>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</si>
  <si>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</si>
  <si>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</si>
  <si>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</si>
  <si>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</si>
  <si>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</si>
  <si>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</si>
  <si>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</si>
  <si>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</si>
  <si>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</si>
  <si>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</si>
  <si>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</si>
  <si>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</si>
  <si>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</si>
  <si>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</si>
  <si>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</si>
  <si>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</si>
  <si>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</si>
  <si>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</si>
  <si>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</si>
  <si>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</si>
  <si>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</si>
  <si>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</si>
  <si>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</si>
  <si>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</si>
  <si>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</si>
  <si>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</si>
  <si>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</si>
  <si>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</si>
  <si>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</si>
  <si>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</si>
  <si>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</si>
  <si>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</si>
  <si>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</si>
  <si>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</si>
  <si>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</si>
  <si>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</si>
  <si>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</si>
  <si>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</si>
  <si>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</si>
  <si>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</si>
  <si>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</si>
  <si>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</si>
  <si>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</si>
  <si>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</si>
  <si>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</si>
  <si>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</si>
  <si>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</si>
  <si>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</si>
  <si>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</si>
  <si>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</si>
  <si>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</si>
  <si>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</si>
  <si>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</si>
  <si>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</si>
  <si>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</si>
  <si>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</si>
  <si>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</si>
  <si>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</si>
  <si>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</si>
  <si>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</si>
  <si>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</si>
  <si>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</si>
  <si>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</si>
  <si>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</si>
  <si>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</si>
  <si>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</si>
  <si>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</si>
  <si>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</si>
  <si>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</si>
  <si>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</si>
  <si>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</si>
  <si>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</si>
  <si>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</si>
  <si>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</si>
  <si>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</si>
  <si>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</si>
  <si>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</si>
  <si>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</si>
  <si>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</si>
  <si>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</si>
  <si>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</si>
  <si>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</si>
  <si>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</si>
  <si>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</si>
  <si>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</si>
  <si>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</si>
  <si>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</si>
  <si>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</si>
  <si>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</si>
  <si>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</si>
  <si>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</si>
  <si>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</si>
  <si>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</si>
  <si>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</si>
  <si>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</si>
  <si>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</si>
  <si>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</si>
  <si>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</si>
  <si>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</si>
  <si>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</si>
  <si>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</si>
  <si>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</si>
  <si>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</si>
  <si>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</si>
  <si>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</si>
  <si>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</si>
  <si>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</si>
  <si>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</si>
  <si>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</si>
  <si>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</si>
  <si>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</si>
  <si>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</si>
  <si>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</si>
  <si>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</si>
  <si>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</si>
  <si>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</si>
  <si>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</si>
  <si>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</si>
  <si>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</si>
  <si>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</si>
  <si>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</si>
  <si>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</si>
  <si>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</si>
  <si>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</si>
  <si>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</si>
  <si>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</si>
  <si>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</si>
  <si>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</si>
  <si>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</si>
  <si>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</si>
  <si>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</si>
  <si>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</si>
  <si>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</si>
  <si>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</si>
  <si>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</si>
  <si>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</si>
  <si>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</si>
  <si>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</si>
  <si>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</si>
  <si>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</si>
  <si>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</si>
  <si>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</si>
  <si>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</si>
  <si>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</si>
  <si>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</si>
  <si>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</si>
  <si>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</si>
  <si>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</si>
  <si>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</si>
  <si>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</si>
  <si>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</si>
  <si>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</si>
  <si>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</si>
  <si>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</si>
  <si>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</si>
  <si>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</si>
  <si>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</si>
  <si>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</si>
  <si>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</si>
  <si>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</si>
  <si>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</si>
  <si>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</si>
  <si>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</si>
  <si>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</si>
  <si>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</si>
  <si>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</si>
  <si>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</si>
  <si>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</si>
  <si>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</si>
  <si>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</si>
  <si>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</si>
  <si>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</si>
  <si>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</si>
  <si>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</si>
  <si>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</si>
  <si>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</si>
  <si>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</si>
  <si>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</si>
  <si>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</si>
  <si>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</si>
  <si>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</si>
  <si>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</si>
  <si>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</si>
  <si>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</si>
  <si>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</si>
  <si>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</si>
  <si>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</si>
  <si>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</si>
  <si>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</si>
  <si>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</si>
  <si>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</si>
  <si>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</si>
  <si>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</si>
  <si>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</si>
  <si>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</si>
  <si>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</si>
  <si>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</si>
  <si>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</si>
  <si>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</si>
  <si>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</si>
  <si>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</si>
  <si>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</si>
  <si>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</si>
  <si>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</si>
  <si>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</si>
  <si>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</si>
  <si>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</si>
  <si>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</si>
  <si>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</si>
  <si>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</si>
  <si>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</si>
  <si>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</si>
  <si>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</si>
  <si>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</si>
  <si>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</si>
  <si>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</si>
  <si>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</si>
  <si>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</si>
  <si>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</si>
  <si>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</si>
  <si>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</si>
  <si>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</si>
  <si>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</si>
  <si>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</si>
  <si>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</si>
  <si>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</si>
  <si>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</si>
  <si>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</si>
  <si>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</si>
  <si>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</si>
  <si>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</si>
  <si>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</si>
  <si>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</si>
  <si>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</si>
  <si>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</si>
  <si>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</si>
  <si>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</si>
  <si>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</si>
  <si>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</si>
  <si>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</si>
  <si>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</si>
  <si>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</si>
  <si>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</si>
  <si>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</si>
  <si>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</si>
  <si>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</si>
  <si>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</si>
  <si>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</si>
  <si>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</si>
  <si>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</si>
  <si>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</si>
  <si>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</si>
  <si>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</si>
  <si>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</si>
  <si>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</si>
  <si>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</si>
  <si>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</si>
  <si>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</si>
  <si>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</si>
  <si>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</si>
  <si>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</si>
  <si>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</si>
  <si>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</si>
  <si>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</si>
  <si>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</si>
  <si>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</si>
  <si>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</si>
  <si>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</si>
  <si>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</si>
  <si>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</si>
  <si>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</si>
  <si>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</si>
  <si>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</si>
  <si>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</si>
  <si>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</si>
  <si>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</si>
  <si>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</si>
  <si>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</si>
  <si>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</si>
  <si>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</si>
  <si>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</si>
  <si>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</si>
  <si>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</si>
  <si>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</si>
  <si>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</si>
  <si>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</si>
  <si>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</si>
  <si>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</si>
  <si>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</si>
  <si>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</si>
  <si>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</si>
  <si>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</si>
  <si>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</si>
  <si>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</si>
  <si>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</si>
  <si>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</si>
  <si>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</si>
  <si>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</si>
  <si>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</si>
  <si>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</si>
  <si>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</si>
  <si>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</si>
  <si>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</si>
  <si>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</si>
  <si>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</si>
  <si>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</si>
  <si>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</si>
  <si>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</si>
  <si>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</si>
  <si>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</si>
  <si>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</si>
  <si>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</si>
  <si>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</si>
  <si>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</si>
  <si>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</si>
  <si>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</si>
  <si>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</si>
  <si>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</si>
  <si>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</si>
  <si>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</si>
  <si>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</si>
  <si>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</si>
  <si>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</si>
  <si>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</si>
  <si>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</si>
  <si>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</si>
  <si>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</si>
  <si>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</si>
  <si>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</si>
  <si>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</si>
  <si>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</si>
  <si>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</si>
  <si>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</si>
  <si>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</si>
  <si>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</si>
  <si>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</si>
  <si>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</si>
  <si>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</si>
  <si>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</si>
  <si>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</si>
  <si>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</si>
  <si>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</si>
  <si>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</si>
  <si>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</si>
  <si>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</si>
  <si>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</si>
  <si>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</si>
  <si>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</si>
  <si>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</si>
  <si>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</si>
  <si>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</si>
  <si>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</si>
  <si>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</si>
  <si>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</si>
  <si>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</si>
  <si>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</si>
  <si>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</si>
  <si>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</si>
  <si>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</si>
  <si>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</si>
  <si>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</si>
  <si>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</si>
  <si>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</si>
  <si>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</si>
  <si>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</si>
  <si>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</si>
  <si>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</si>
  <si>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</si>
  <si>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</si>
  <si>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</si>
  <si>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</si>
  <si>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</si>
  <si>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</si>
  <si>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</si>
  <si>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</si>
  <si>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</si>
  <si>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</si>
  <si>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</si>
  <si>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</si>
  <si>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</si>
  <si>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</si>
  <si>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</si>
  <si>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</si>
  <si>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</si>
  <si>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</si>
  <si>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</si>
  <si>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</si>
  <si>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</si>
  <si>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</si>
  <si>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</si>
  <si>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</si>
  <si>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</si>
  <si>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</si>
  <si>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</si>
  <si>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</si>
  <si>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</si>
  <si>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</si>
  <si>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</si>
  <si>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</si>
  <si>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</si>
  <si>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</si>
  <si>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</si>
  <si>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</si>
  <si>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</si>
  <si>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</si>
  <si>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</si>
  <si>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</si>
  <si>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</si>
  <si>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</si>
  <si>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</si>
  <si>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</si>
  <si>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</si>
  <si>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</si>
  <si>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</si>
  <si>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</si>
  <si>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</si>
  <si>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</si>
  <si>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</si>
  <si>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</si>
  <si>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</si>
  <si>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</si>
  <si>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</si>
  <si>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</si>
  <si>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</si>
  <si>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</si>
  <si>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</si>
  <si>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</si>
  <si>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</si>
  <si>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</si>
  <si>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</si>
  <si>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</si>
  <si>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</si>
  <si>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</si>
  <si>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</si>
  <si>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</si>
  <si>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</si>
  <si>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</si>
  <si>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</si>
  <si>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</si>
  <si>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</si>
  <si>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</si>
  <si>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</si>
  <si>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</si>
  <si>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</si>
  <si>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</si>
  <si>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</si>
  <si>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</si>
  <si>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</si>
  <si>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</si>
  <si>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</si>
  <si>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</si>
  <si>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</si>
  <si>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</si>
  <si>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</si>
  <si>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</si>
  <si>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</si>
  <si>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</si>
  <si>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</si>
  <si>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</si>
  <si>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</si>
  <si>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</si>
  <si>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</si>
  <si>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</si>
  <si>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</si>
  <si>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</si>
  <si>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</si>
  <si>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</si>
  <si>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</si>
  <si>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</si>
  <si>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</si>
  <si>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</si>
  <si>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</si>
  <si>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</si>
  <si>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</si>
  <si>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</si>
  <si>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</si>
  <si>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</si>
  <si>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</si>
  <si>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</si>
  <si>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</si>
  <si>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</si>
  <si>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</si>
  <si>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</si>
  <si>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</si>
  <si>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</si>
  <si>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</si>
  <si>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</si>
  <si>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</si>
  <si>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</si>
  <si>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</si>
  <si>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</si>
  <si>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</si>
  <si>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</si>
  <si>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</si>
  <si>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</si>
  <si>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</si>
  <si>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</si>
  <si>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</si>
  <si>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</si>
  <si>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</si>
  <si>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</si>
  <si>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</si>
  <si>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</si>
  <si>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</si>
  <si>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</si>
  <si>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</si>
  <si>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</si>
  <si>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</si>
  <si>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</si>
  <si>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</si>
  <si>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</si>
  <si>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</si>
  <si>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</si>
  <si>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</si>
  <si>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</si>
  <si>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</si>
  <si>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</si>
  <si>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</si>
  <si>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</si>
  <si>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</si>
  <si>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</si>
  <si>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</si>
  <si>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</si>
  <si>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</si>
  <si>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</si>
  <si>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</si>
  <si>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</si>
  <si>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</si>
  <si>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</si>
  <si>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</si>
  <si>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</si>
  <si>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</si>
  <si>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</si>
  <si>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</si>
  <si>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</si>
  <si>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</si>
  <si>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</si>
  <si>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</si>
  <si>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</si>
  <si>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</si>
  <si>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</si>
  <si>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</si>
  <si>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</si>
  <si>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</si>
  <si>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</si>
  <si>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</si>
  <si>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</si>
  <si>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</si>
  <si>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</si>
  <si>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</si>
  <si>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</si>
  <si>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</si>
  <si>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</si>
  <si>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</si>
  <si>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</si>
  <si>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</si>
  <si>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</si>
  <si>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</si>
  <si>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</si>
  <si>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</si>
  <si>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</si>
  <si>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</si>
  <si>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</si>
  <si>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</si>
  <si>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</si>
  <si>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</si>
  <si>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</si>
  <si>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</si>
  <si>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</si>
  <si>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</si>
  <si>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</si>
  <si>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</si>
  <si>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</si>
  <si>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</si>
  <si>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</si>
  <si>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</si>
  <si>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</si>
  <si>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</si>
  <si>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</si>
  <si>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</si>
  <si>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</si>
  <si>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</si>
  <si>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</si>
  <si>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</si>
  <si>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</si>
  <si>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</si>
  <si>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</si>
  <si>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</si>
  <si>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</si>
  <si>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</si>
  <si>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</si>
  <si>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</si>
  <si>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</si>
  <si>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</si>
  <si>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</si>
  <si>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</si>
  <si>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</si>
  <si>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</si>
  <si>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</si>
  <si>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</si>
  <si>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</si>
  <si>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</si>
  <si>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</si>
  <si>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</si>
  <si>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</si>
  <si>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</si>
  <si>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</si>
  <si>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</si>
  <si>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</si>
  <si>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</si>
  <si>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</si>
  <si>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</si>
  <si>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</si>
  <si>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</si>
  <si>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</si>
  <si>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</si>
  <si>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</si>
  <si>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</si>
  <si>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</si>
  <si>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</si>
  <si>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</si>
  <si>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</si>
  <si>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</si>
  <si>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</si>
  <si>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</si>
  <si>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</si>
  <si>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</si>
  <si>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</si>
  <si>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</si>
  <si>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</si>
  <si>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</si>
  <si>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</si>
  <si>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</si>
  <si>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</si>
  <si>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</si>
  <si>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</si>
  <si>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</si>
  <si>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</si>
  <si>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</si>
  <si>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</si>
  <si>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</si>
  <si>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</si>
  <si>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</si>
  <si>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</si>
  <si>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</si>
  <si>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</si>
  <si>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</si>
  <si>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</si>
  <si>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</si>
  <si>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</si>
  <si>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</si>
  <si>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</si>
  <si>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</si>
  <si>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</si>
  <si>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</si>
  <si>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</si>
  <si>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</si>
  <si>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</si>
  <si>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</si>
  <si>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</si>
  <si>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</si>
  <si>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</si>
  <si>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</si>
  <si>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</si>
  <si>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</si>
  <si>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</si>
  <si>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</si>
  <si>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</si>
  <si>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</si>
  <si>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</si>
  <si>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</si>
  <si>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</si>
  <si>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</si>
  <si>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</si>
  <si>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</si>
  <si>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</si>
  <si>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</si>
  <si>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</si>
  <si>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</si>
  <si>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</si>
  <si>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</si>
  <si>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</si>
  <si>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</si>
  <si>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</si>
  <si>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</si>
  <si>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</si>
  <si>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</si>
  <si>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</si>
  <si>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</si>
  <si>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</si>
  <si>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</si>
  <si>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</si>
  <si>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</si>
  <si>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</si>
  <si>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</si>
  <si>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</si>
  <si>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</si>
  <si>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</si>
  <si>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</si>
  <si>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</si>
  <si>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</si>
  <si>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</si>
  <si>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</si>
  <si>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</si>
  <si>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</si>
  <si>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</si>
  <si>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</si>
  <si>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</si>
  <si>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</si>
  <si>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</si>
  <si>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</si>
  <si>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</si>
  <si>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</si>
  <si>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</si>
  <si>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</si>
  <si>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</si>
  <si>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</si>
  <si>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</si>
  <si>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</si>
  <si>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</si>
  <si>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</si>
  <si>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</si>
  <si>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</si>
  <si>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</si>
  <si>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</si>
  <si>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</si>
  <si>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</si>
  <si>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</si>
  <si>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</si>
  <si>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</si>
  <si>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</si>
  <si>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</si>
  <si>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</si>
  <si>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</si>
  <si>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</si>
  <si>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</si>
  <si>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</si>
  <si>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</si>
  <si>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</si>
  <si>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</si>
  <si>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</si>
  <si>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</si>
  <si>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</si>
  <si>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</si>
  <si>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</si>
  <si>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</si>
  <si>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</si>
  <si>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</si>
  <si>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</si>
  <si>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</si>
  <si>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</si>
  <si>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</si>
  <si>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</si>
  <si>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</si>
  <si>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</si>
  <si>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</si>
  <si>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</si>
  <si>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</si>
  <si>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</si>
  <si>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</si>
  <si>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</si>
  <si>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</si>
  <si>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</si>
  <si>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</si>
  <si>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</si>
  <si>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</si>
  <si>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</si>
  <si>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</si>
  <si>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</si>
  <si>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</si>
  <si>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</si>
  <si>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</si>
  <si>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</si>
  <si>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</si>
  <si>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</si>
  <si>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</si>
  <si>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</si>
  <si>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</si>
  <si>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</si>
  <si>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</si>
  <si>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</si>
  <si>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</si>
  <si>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</si>
  <si>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</si>
  <si>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</si>
  <si>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</si>
  <si>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</si>
  <si>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</si>
  <si>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</si>
  <si>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</si>
  <si>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</si>
  <si>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</si>
  <si>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</si>
  <si>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</si>
  <si>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</si>
  <si>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</si>
  <si>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</si>
  <si>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</si>
  <si>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</si>
  <si>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</si>
  <si>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</si>
  <si>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</si>
  <si>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</si>
  <si>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</si>
  <si>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</si>
  <si>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</si>
  <si>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</si>
  <si>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</si>
  <si>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</si>
  <si>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</si>
  <si>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</si>
  <si>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</si>
  <si>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</si>
  <si>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</si>
  <si>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</si>
  <si>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</si>
  <si>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</si>
  <si>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</si>
  <si>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</si>
  <si>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</si>
  <si>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</si>
  <si>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</si>
  <si>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</si>
  <si>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</si>
  <si>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</si>
  <si>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</si>
  <si>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</si>
  <si>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</si>
  <si>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</si>
  <si>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</si>
  <si>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</si>
  <si>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</si>
  <si>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</si>
  <si>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</si>
  <si>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</si>
  <si>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</si>
  <si>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</si>
  <si>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</si>
  <si>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</si>
  <si>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</si>
  <si>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</si>
  <si>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</si>
  <si>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</si>
  <si>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</si>
  <si>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</si>
  <si>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</si>
  <si>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</si>
  <si>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</si>
  <si>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</si>
  <si>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</si>
  <si>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</si>
  <si>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</si>
  <si>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</si>
  <si>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</si>
  <si>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</si>
  <si>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</si>
  <si>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</si>
  <si>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</si>
  <si>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</si>
  <si>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</si>
  <si>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</si>
  <si>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</si>
  <si>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</si>
  <si>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</si>
  <si>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</si>
  <si>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</si>
  <si>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</si>
  <si>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</si>
  <si>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</si>
  <si>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</si>
  <si>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</si>
  <si>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</si>
  <si>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</si>
  <si>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</si>
  <si>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</si>
  <si>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</si>
  <si>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</si>
  <si>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</si>
  <si>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</si>
  <si>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</si>
  <si>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</si>
  <si>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</si>
  <si>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</si>
  <si>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</si>
  <si>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</si>
  <si>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</si>
  <si>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</si>
  <si>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</si>
  <si>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</si>
  <si>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</si>
  <si>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</si>
  <si>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</si>
  <si>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</si>
  <si>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</si>
  <si>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</si>
  <si>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</si>
  <si>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</si>
  <si>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</si>
  <si>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</si>
  <si>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</si>
  <si>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</si>
  <si>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</si>
  <si>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</si>
  <si>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</si>
  <si>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</si>
  <si>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</si>
  <si>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</si>
  <si>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</si>
  <si>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</si>
  <si>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</si>
  <si>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</si>
  <si>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</si>
  <si>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</si>
  <si>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</si>
  <si>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</si>
  <si>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</si>
  <si>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</si>
  <si>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</si>
  <si>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</si>
  <si>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</si>
  <si>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</si>
  <si>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</si>
  <si>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</si>
  <si>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</si>
  <si>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</si>
  <si>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</si>
  <si>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</si>
  <si>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</si>
  <si>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</si>
  <si>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</si>
  <si>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</si>
  <si>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</si>
  <si>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</si>
  <si>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</si>
  <si>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</si>
  <si>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</si>
  <si>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</si>
  <si>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</si>
  <si>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</si>
  <si>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</si>
  <si>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</si>
  <si>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</si>
  <si>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</si>
  <si>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</si>
  <si>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</si>
  <si>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</si>
  <si>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</si>
  <si>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</si>
  <si>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</si>
  <si>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</si>
  <si>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</si>
  <si>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</si>
  <si>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</si>
  <si>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</si>
  <si>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</si>
  <si>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</si>
  <si>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</si>
  <si>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</si>
  <si>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</si>
  <si>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</si>
  <si>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</si>
  <si>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</si>
  <si>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</si>
  <si>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</si>
  <si>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</si>
  <si>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</si>
  <si>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</si>
  <si>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</si>
  <si>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</si>
  <si>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</si>
  <si>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</si>
  <si>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</si>
  <si>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</si>
  <si>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</si>
  <si>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</si>
  <si>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</si>
  <si>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</si>
  <si>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</si>
  <si>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</si>
  <si>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</si>
  <si>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</si>
  <si>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</si>
  <si>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</si>
  <si>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</si>
  <si>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</si>
  <si>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</si>
  <si>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</si>
  <si>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</si>
  <si>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</si>
  <si>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</si>
  <si>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</si>
  <si>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</si>
  <si>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</si>
  <si>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</si>
  <si>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</si>
  <si>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</si>
  <si>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</si>
  <si>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</si>
  <si>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</si>
  <si>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</si>
  <si>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</si>
  <si>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</si>
  <si>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</si>
  <si>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</si>
  <si>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</si>
  <si>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</si>
  <si>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</si>
  <si>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</si>
  <si>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</si>
  <si>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</si>
  <si>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</si>
  <si>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</si>
  <si>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</si>
  <si>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</si>
  <si>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</si>
  <si>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</si>
  <si>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</si>
  <si>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</si>
  <si>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</si>
  <si>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</si>
  <si>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</si>
  <si>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</si>
  <si>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</si>
  <si>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</si>
  <si>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</si>
  <si>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</si>
  <si>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</si>
  <si>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</si>
  <si>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</si>
  <si>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</si>
  <si>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</si>
  <si>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</si>
  <si>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</si>
  <si>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</si>
  <si>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</si>
  <si>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</si>
  <si>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</si>
  <si>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</si>
  <si>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</si>
  <si>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</si>
  <si>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</si>
  <si>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</si>
  <si>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</si>
  <si>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</si>
  <si>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</si>
  <si>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</si>
  <si>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</si>
  <si>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</si>
  <si>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</si>
  <si>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</si>
  <si>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</si>
  <si>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</si>
  <si>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</si>
  <si>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</si>
  <si>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</si>
  <si>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</si>
  <si>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</si>
  <si>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</si>
  <si>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</si>
  <si>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</si>
  <si>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</si>
  <si>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</si>
  <si>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</si>
  <si>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</si>
  <si>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</si>
  <si>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</si>
  <si>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</si>
  <si>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</si>
  <si>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</si>
  <si>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</si>
  <si>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</si>
  <si>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</si>
  <si>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</si>
  <si>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</si>
  <si>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</si>
  <si>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</si>
  <si>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</si>
  <si>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</si>
  <si>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</si>
  <si>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</si>
  <si>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</si>
  <si>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</si>
  <si>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</si>
  <si>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</si>
  <si>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</si>
  <si>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</si>
  <si>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</si>
  <si>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</si>
  <si>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</si>
  <si>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</si>
  <si>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</si>
  <si>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</si>
  <si>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</si>
  <si>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</si>
  <si>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</si>
  <si>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</si>
  <si>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</si>
  <si>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</si>
  <si>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</si>
  <si>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</si>
  <si>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</si>
  <si>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</si>
  <si>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</si>
  <si>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</si>
  <si>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</si>
  <si>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</si>
  <si>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</si>
  <si>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</si>
  <si>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</si>
  <si>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</si>
  <si>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</si>
  <si>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</si>
  <si>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</si>
  <si>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</si>
  <si>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</si>
  <si>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</si>
  <si>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</si>
  <si>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</si>
  <si>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</si>
  <si>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</si>
  <si>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</si>
  <si>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</si>
  <si>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</si>
  <si>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</si>
  <si>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</si>
  <si>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</si>
  <si>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</si>
  <si>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</si>
  <si>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</si>
  <si>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</si>
  <si>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</si>
  <si>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</si>
  <si>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</si>
  <si>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</si>
  <si>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</si>
  <si>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</si>
  <si>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</si>
  <si>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</si>
  <si>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</si>
  <si>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</si>
  <si>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</si>
  <si>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</si>
  <si>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</si>
  <si>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</si>
  <si>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</si>
  <si>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</si>
  <si>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</si>
  <si>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</si>
  <si>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</si>
  <si>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</si>
  <si>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</si>
  <si>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</si>
  <si>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</si>
  <si>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</si>
  <si>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</si>
  <si>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</si>
  <si>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</si>
  <si>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</si>
  <si>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</si>
  <si>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</si>
  <si>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</si>
  <si>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</si>
  <si>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</si>
  <si>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</si>
  <si>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</si>
  <si>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</si>
  <si>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</si>
  <si>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</si>
  <si>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</si>
  <si>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</si>
  <si>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</si>
  <si>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</si>
  <si>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</si>
  <si>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</si>
  <si>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</si>
  <si>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</si>
  <si>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</si>
  <si>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</si>
  <si>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</si>
  <si>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</si>
  <si>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</si>
  <si>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</si>
  <si>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</si>
  <si>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</si>
  <si>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</si>
  <si>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</si>
  <si>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</si>
  <si>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</si>
  <si>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</si>
  <si>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</si>
  <si>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</si>
  <si>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</si>
  <si>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</si>
  <si>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</si>
  <si>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</si>
  <si>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</si>
  <si>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</si>
  <si>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</si>
  <si>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</si>
  <si>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</si>
  <si>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</si>
  <si>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</si>
  <si>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</si>
  <si>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</si>
  <si>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</si>
  <si>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</si>
  <si>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</si>
  <si>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</si>
  <si>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</si>
  <si>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</si>
  <si>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</si>
  <si>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</si>
  <si>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</si>
  <si>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</si>
  <si>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</si>
  <si>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</si>
  <si>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</si>
  <si>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</si>
  <si>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</si>
  <si>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</si>
  <si>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</si>
  <si>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</si>
  <si>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</si>
  <si>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</si>
  <si>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</si>
  <si>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</si>
  <si>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</si>
  <si>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</si>
  <si>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</si>
  <si>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</si>
  <si>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</si>
  <si>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</si>
  <si>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</si>
  <si>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</si>
  <si>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</si>
  <si>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</si>
  <si>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</si>
  <si>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</si>
  <si>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</si>
  <si>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</si>
  <si>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</si>
  <si>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</si>
  <si>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</si>
  <si>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</si>
  <si>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</si>
  <si>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</si>
  <si>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</si>
  <si>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</si>
  <si>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</si>
  <si>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</si>
  <si>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</si>
  <si>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</si>
  <si>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</si>
  <si>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</si>
  <si>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</si>
  <si>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</si>
  <si>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</si>
  <si>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</si>
  <si>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</si>
  <si>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</si>
  <si>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</si>
  <si>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</si>
  <si>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</si>
  <si>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</si>
  <si>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</si>
  <si>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</si>
  <si>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</si>
  <si>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</si>
  <si>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</si>
  <si>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</si>
  <si>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</si>
  <si>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</si>
  <si>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</si>
  <si>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</si>
  <si>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</si>
  <si>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</si>
  <si>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</si>
  <si>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</si>
  <si>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</si>
  <si>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</si>
  <si>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</si>
  <si>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</si>
  <si>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</si>
  <si>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</si>
  <si>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</si>
  <si>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</si>
  <si>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</si>
  <si>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</si>
  <si>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</si>
  <si>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</si>
  <si>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</si>
  <si>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</si>
  <si>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</si>
  <si>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</si>
  <si>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</si>
  <si>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</si>
  <si>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</si>
  <si>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</si>
  <si>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</si>
  <si>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</si>
  <si>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</si>
  <si>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</si>
  <si>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</si>
  <si>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</si>
  <si>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</si>
  <si>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</si>
  <si>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</si>
  <si>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</si>
  <si>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</si>
  <si>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</si>
  <si>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</si>
  <si>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</si>
  <si>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</si>
  <si>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</si>
  <si>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</si>
  <si>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</si>
  <si>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</si>
  <si>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</si>
  <si>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</si>
  <si>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</si>
  <si>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</si>
  <si>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</si>
  <si>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</si>
  <si>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</si>
  <si>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</si>
  <si>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</si>
  <si>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</si>
  <si>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</si>
  <si>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</si>
  <si>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</si>
  <si>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</si>
  <si>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</si>
  <si>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</si>
  <si>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</si>
  <si>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</si>
  <si>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</si>
  <si>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</si>
  <si>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</si>
  <si>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</si>
  <si>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</si>
  <si>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</si>
  <si>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</si>
  <si>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</si>
  <si>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</si>
  <si>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</si>
  <si>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</si>
  <si>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</si>
  <si>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</si>
  <si>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</si>
  <si>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</si>
  <si>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</si>
  <si>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</si>
  <si>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</si>
  <si>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</si>
  <si>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</si>
  <si>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</si>
  <si>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</si>
  <si>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</si>
  <si>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</si>
  <si>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</si>
  <si>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</si>
  <si>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</si>
  <si>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</si>
  <si>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</si>
  <si>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</si>
  <si>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</si>
  <si>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</si>
  <si>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</si>
  <si>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</si>
  <si>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</si>
  <si>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</si>
  <si>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</si>
  <si>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</si>
  <si>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</si>
  <si>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</si>
  <si>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</si>
  <si>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</si>
  <si>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</si>
  <si>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</si>
  <si>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</si>
  <si>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</si>
  <si>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</si>
  <si>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</si>
  <si>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</si>
  <si>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</si>
  <si>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</si>
  <si>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</si>
  <si>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</si>
  <si>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</si>
  <si>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</si>
  <si>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</si>
  <si>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</si>
  <si>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</si>
  <si>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</si>
  <si>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</si>
  <si>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</si>
  <si>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</si>
  <si>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</si>
  <si>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</si>
  <si>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</si>
  <si>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</si>
  <si>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</si>
  <si>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</si>
  <si>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</si>
  <si>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</si>
  <si>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</si>
  <si>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</si>
  <si>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</si>
  <si>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</si>
  <si>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</si>
  <si>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</si>
  <si>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</si>
  <si>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</si>
  <si>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</si>
  <si>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</si>
  <si>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</si>
  <si>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</si>
  <si>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</si>
  <si>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</si>
  <si>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</si>
  <si>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</si>
  <si>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</si>
  <si>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</si>
  <si>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</si>
  <si>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</si>
  <si>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</si>
  <si>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</si>
  <si>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</si>
  <si>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</si>
  <si>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</si>
  <si>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</si>
  <si>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</si>
  <si>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</si>
  <si>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</si>
  <si>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</si>
  <si>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</si>
  <si>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</si>
  <si>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</si>
  <si>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</si>
  <si>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</si>
  <si>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</si>
  <si>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</si>
  <si>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</si>
  <si>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</si>
  <si>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</si>
  <si>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</si>
  <si>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</si>
  <si>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</si>
  <si>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</si>
  <si>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</si>
  <si>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</si>
  <si>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</si>
  <si>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</si>
  <si>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</si>
  <si>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</si>
  <si>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</si>
  <si>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</si>
  <si>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</si>
  <si>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</si>
  <si>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</si>
  <si>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</si>
  <si>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</si>
  <si>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</si>
  <si>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</si>
  <si>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</si>
  <si>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</si>
  <si>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</si>
  <si>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</si>
  <si>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</si>
  <si>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</si>
  <si>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</si>
  <si>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</si>
  <si>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</si>
  <si>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</si>
  <si>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</si>
  <si>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</si>
  <si>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</si>
  <si>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</si>
  <si>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</si>
  <si>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</si>
  <si>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</si>
  <si>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</si>
  <si>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</si>
  <si>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</si>
  <si>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</si>
  <si>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</si>
  <si>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</si>
  <si>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</si>
  <si>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</si>
  <si>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</si>
  <si>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</si>
  <si>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</si>
  <si>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</si>
  <si>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</si>
  <si>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</si>
  <si>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</si>
  <si>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</si>
  <si>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</si>
  <si>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</si>
  <si>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</si>
  <si>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</si>
  <si>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</si>
  <si>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</si>
  <si>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</si>
  <si>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</si>
  <si>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</si>
  <si>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</si>
  <si>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</si>
  <si>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</si>
  <si>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</si>
  <si>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</si>
  <si>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</si>
  <si>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</si>
  <si>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</si>
  <si>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</si>
  <si>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</si>
  <si>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</si>
  <si>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</si>
  <si>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</si>
  <si>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</si>
  <si>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</si>
  <si>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</si>
  <si>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</si>
  <si>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</si>
  <si>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</si>
  <si>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</si>
  <si>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</si>
  <si>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</si>
  <si>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</si>
  <si>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</si>
  <si>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</si>
  <si>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</si>
  <si>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</si>
  <si>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</si>
  <si>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</si>
  <si>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</si>
  <si>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</si>
  <si>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</si>
  <si>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</si>
  <si>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</si>
  <si>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</si>
  <si>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</si>
  <si>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</si>
  <si>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</si>
  <si>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</si>
  <si>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</si>
  <si>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</si>
  <si>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</si>
  <si>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</si>
  <si>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</si>
  <si>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</si>
  <si>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</si>
  <si>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</si>
  <si>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</si>
  <si>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</si>
  <si>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</si>
  <si>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</si>
  <si>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</si>
  <si>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</si>
  <si>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</si>
  <si>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</si>
  <si>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</si>
  <si>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</si>
  <si>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</si>
  <si>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</si>
  <si>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</si>
  <si>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</si>
  <si>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</si>
  <si>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</si>
  <si>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</si>
  <si>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</si>
  <si>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</si>
  <si>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</si>
  <si>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</si>
  <si>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</si>
  <si>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</si>
  <si>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</si>
  <si>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</si>
  <si>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</si>
  <si>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</si>
  <si>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</si>
  <si>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</si>
  <si>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</si>
  <si>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</si>
  <si>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</si>
  <si>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</si>
  <si>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</si>
  <si>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</si>
  <si>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</si>
  <si>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</si>
  <si>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</si>
  <si>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</si>
  <si>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</si>
  <si>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</si>
  <si>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</si>
  <si>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</si>
  <si>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</si>
  <si>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</si>
  <si>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</si>
  <si>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</si>
  <si>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</si>
  <si>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</si>
  <si>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</si>
  <si>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</si>
  <si>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</si>
  <si>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</si>
  <si>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</si>
  <si>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</si>
  <si>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</si>
  <si>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</si>
  <si>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</si>
  <si>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</si>
  <si>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</si>
  <si>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</si>
  <si>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</si>
  <si>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</si>
  <si>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</si>
  <si>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</si>
  <si>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</si>
  <si>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</si>
  <si>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</si>
  <si>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</si>
  <si>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</si>
  <si>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</si>
  <si>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</si>
  <si>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</si>
  <si>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</si>
  <si>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</si>
  <si>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</si>
  <si>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</si>
  <si>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</si>
  <si>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</si>
  <si>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</si>
  <si>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</si>
  <si>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</si>
  <si>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</si>
  <si>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</si>
  <si>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</si>
  <si>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</si>
  <si>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</si>
  <si>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</si>
  <si>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</si>
  <si>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</si>
  <si>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</si>
  <si>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</si>
  <si>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</si>
  <si>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</si>
  <si>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</si>
  <si>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</si>
  <si>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</si>
  <si>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</si>
  <si>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</si>
  <si>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</si>
  <si>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</si>
  <si>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</si>
  <si>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</si>
  <si>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</si>
  <si>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</si>
  <si>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</si>
  <si>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</si>
  <si>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</si>
  <si>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</si>
  <si>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</si>
  <si>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</si>
  <si>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</si>
  <si>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</si>
  <si>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</si>
  <si>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</si>
  <si>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</si>
  <si>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</si>
  <si>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</si>
  <si>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</si>
  <si>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</si>
  <si>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</si>
  <si>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</si>
  <si>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</si>
  <si>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</si>
  <si>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</si>
  <si>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</si>
  <si>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</si>
  <si>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</si>
  <si>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</si>
  <si>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</si>
  <si>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</si>
  <si>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</si>
  <si>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</si>
  <si>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</si>
  <si>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</si>
  <si>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</si>
  <si>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</si>
  <si>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</si>
  <si>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</si>
  <si>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</si>
  <si>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</si>
  <si>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</si>
  <si>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</si>
  <si>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</si>
  <si>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</si>
  <si>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</si>
  <si>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</si>
  <si>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</si>
  <si>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</si>
  <si>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</si>
  <si>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</si>
  <si>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</si>
  <si>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</si>
  <si>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</si>
  <si>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</si>
  <si>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</si>
  <si>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</si>
  <si>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</si>
  <si>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</si>
  <si>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</si>
  <si>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</si>
  <si>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</si>
  <si>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</si>
  <si>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</si>
  <si>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</si>
  <si>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</si>
  <si>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</si>
  <si>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</si>
  <si>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</si>
  <si>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</si>
  <si>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</si>
  <si>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</si>
  <si>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</si>
  <si>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</si>
  <si>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</si>
  <si>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</si>
  <si>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</si>
  <si>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</si>
  <si>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</si>
  <si>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</si>
  <si>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</si>
  <si>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</si>
  <si>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</si>
  <si>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</si>
  <si>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</si>
  <si>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</si>
  <si>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</si>
  <si>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</si>
  <si>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</si>
  <si>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</si>
  <si>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</si>
  <si>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</si>
  <si>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</si>
  <si>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</si>
  <si>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</si>
  <si>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</si>
  <si>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</si>
  <si>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</si>
  <si>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</si>
  <si>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</si>
  <si>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</si>
  <si>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</si>
  <si>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</si>
  <si>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</si>
  <si>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</si>
  <si>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</si>
  <si>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</si>
  <si>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</si>
  <si>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</si>
  <si>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</si>
  <si>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</si>
  <si>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</si>
  <si>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</si>
  <si>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</si>
  <si>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</si>
  <si>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</si>
  <si>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</si>
  <si>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</si>
  <si>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</si>
  <si>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</si>
  <si>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</si>
  <si>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</si>
  <si>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</si>
  <si>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</si>
  <si>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</si>
  <si>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</si>
  <si>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</si>
  <si>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</si>
  <si>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</si>
  <si>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</si>
  <si>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</si>
  <si>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</si>
  <si>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</si>
  <si>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</si>
  <si>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</si>
  <si>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</si>
  <si>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</si>
  <si>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</si>
  <si>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</si>
  <si>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</si>
  <si>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</si>
  <si>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</si>
  <si>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</si>
  <si>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</si>
  <si>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</si>
  <si>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</si>
  <si>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</si>
  <si>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</si>
  <si>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</si>
  <si>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</si>
  <si>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</si>
  <si>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</si>
  <si>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</si>
  <si>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</si>
  <si>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</si>
  <si>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</si>
  <si>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</si>
  <si>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</si>
  <si>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</si>
  <si>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</si>
  <si>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</si>
  <si>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</si>
  <si>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</si>
  <si>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</si>
  <si>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</si>
  <si>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</si>
  <si>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</si>
  <si>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</si>
  <si>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</si>
  <si>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</si>
  <si>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</si>
  <si>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</si>
  <si>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</si>
  <si>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</si>
  <si>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</si>
  <si>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</si>
  <si>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</si>
  <si>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</si>
  <si>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</si>
  <si>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</si>
  <si>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</si>
  <si>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</si>
  <si>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</si>
  <si>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</si>
  <si>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</si>
  <si>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</si>
  <si>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</si>
  <si>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</si>
  <si>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</si>
  <si>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</si>
  <si>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</si>
  <si>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</si>
  <si>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</si>
  <si>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</si>
  <si>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</si>
  <si>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</si>
  <si>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</si>
  <si>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</si>
  <si>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</si>
  <si>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</si>
  <si>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</si>
  <si>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</si>
  <si>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</si>
  <si>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</si>
  <si>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</si>
  <si>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</si>
  <si>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</si>
  <si>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</si>
  <si>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</si>
  <si>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</si>
  <si>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</si>
  <si>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</si>
  <si>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</si>
  <si>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</si>
  <si>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</si>
  <si>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</si>
  <si>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</si>
  <si>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</si>
  <si>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</si>
  <si>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</si>
  <si>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</si>
  <si>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</si>
  <si>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</si>
  <si>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</si>
  <si>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</si>
  <si>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</si>
  <si>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</si>
  <si>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</si>
  <si>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</si>
  <si>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</si>
  <si>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</si>
  <si>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</si>
  <si>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</si>
  <si>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</si>
  <si>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</si>
  <si>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</si>
  <si>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</si>
  <si>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</si>
  <si>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</si>
  <si>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</si>
  <si>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</si>
  <si>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</si>
  <si>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</si>
  <si>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</si>
  <si>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</si>
  <si>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</si>
  <si>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</si>
  <si>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</si>
  <si>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</si>
  <si>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</si>
  <si>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</si>
  <si>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</si>
  <si>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</si>
  <si>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</si>
  <si>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</si>
  <si>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</si>
  <si>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</si>
  <si>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</si>
  <si>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</si>
  <si>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</si>
  <si>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</si>
  <si>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</si>
  <si>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</si>
  <si>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</si>
  <si>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</si>
  <si>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</si>
  <si>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</si>
  <si>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</si>
  <si>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</si>
  <si>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</si>
  <si>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</si>
  <si>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</si>
  <si>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</si>
  <si>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</si>
  <si>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</si>
  <si>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</si>
  <si>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</si>
  <si>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</si>
  <si>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</si>
  <si>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</si>
  <si>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</si>
  <si>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</si>
  <si>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</si>
  <si>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</si>
  <si>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</si>
  <si>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</si>
  <si>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</si>
  <si>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</si>
  <si>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</si>
  <si>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</si>
  <si>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</si>
  <si>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</si>
  <si>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</si>
  <si>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</si>
  <si>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</si>
  <si>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</si>
  <si>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</si>
  <si>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</si>
  <si>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</si>
  <si>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</si>
  <si>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</si>
  <si>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</si>
  <si>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</si>
  <si>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</si>
  <si>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</si>
  <si>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</si>
  <si>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</si>
  <si>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</si>
  <si>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</si>
  <si>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</si>
  <si>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</si>
  <si>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</si>
  <si>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</si>
  <si>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</si>
  <si>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</si>
  <si>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</si>
  <si>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</si>
  <si>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</si>
  <si>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</si>
  <si>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</si>
  <si>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</si>
  <si>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</si>
  <si>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</si>
  <si>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</si>
  <si>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</si>
  <si>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</si>
  <si>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</si>
  <si>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</si>
  <si>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</si>
  <si>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</si>
  <si>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</si>
  <si>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</si>
  <si>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</si>
  <si>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</si>
  <si>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</si>
  <si>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</si>
  <si>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</si>
  <si>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</si>
  <si>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</si>
  <si>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</si>
  <si>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</si>
  <si>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</si>
  <si>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</si>
  <si>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</si>
  <si>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</si>
  <si>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</si>
  <si>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</si>
  <si>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</si>
  <si>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</si>
  <si>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</si>
  <si>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</si>
  <si>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</si>
  <si>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</si>
  <si>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</si>
  <si>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</si>
  <si>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</si>
  <si>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</si>
  <si>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</si>
  <si>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</si>
  <si>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</si>
  <si>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</si>
  <si>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</si>
  <si>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</si>
  <si>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</si>
  <si>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</si>
  <si>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</si>
  <si>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</si>
  <si>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</si>
  <si>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</si>
  <si>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</si>
  <si>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</si>
  <si>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</si>
  <si>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</si>
  <si>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</si>
  <si>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</si>
  <si>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</si>
  <si>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</si>
  <si>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</si>
  <si>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</si>
  <si>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</si>
  <si>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</si>
  <si>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</si>
  <si>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</si>
  <si>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</si>
  <si>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</si>
  <si>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</si>
  <si>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</si>
  <si>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</si>
  <si>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</si>
  <si>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</si>
  <si>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</si>
  <si>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</si>
  <si>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</si>
  <si>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</si>
  <si>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</si>
  <si>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</si>
  <si>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</si>
  <si>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</si>
  <si>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</si>
  <si>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</si>
  <si>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</si>
  <si>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</si>
  <si>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</si>
  <si>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</si>
  <si>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</si>
  <si>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</si>
  <si>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</si>
  <si>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</si>
  <si>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</si>
  <si>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</si>
  <si>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</si>
  <si>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</si>
  <si>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</si>
  <si>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</si>
  <si>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</si>
  <si>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</si>
  <si>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</si>
  <si>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</si>
  <si>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</si>
  <si>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</si>
  <si>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</si>
  <si>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</si>
  <si>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</si>
  <si>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</si>
  <si>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</si>
  <si>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</si>
  <si>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</si>
  <si>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</si>
  <si>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</si>
  <si>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</si>
  <si>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</si>
  <si>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</si>
  <si>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</si>
  <si>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</si>
  <si>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</si>
  <si>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</si>
  <si>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</si>
  <si>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</si>
  <si>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</si>
  <si>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</si>
  <si>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</si>
  <si>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</si>
  <si>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</si>
  <si>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</si>
  <si>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</si>
  <si>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</si>
  <si>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</si>
  <si>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</si>
  <si>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</si>
  <si>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</si>
  <si>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</si>
  <si>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</si>
  <si>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</si>
  <si>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</si>
  <si>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</si>
  <si>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</si>
  <si>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</si>
  <si>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</si>
  <si>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</si>
  <si>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</si>
  <si>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</si>
  <si>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</si>
  <si>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</si>
  <si>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</si>
  <si>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</si>
  <si>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</si>
  <si>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</si>
  <si>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</si>
  <si>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</si>
  <si>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</si>
  <si>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</si>
  <si>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</si>
  <si>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</si>
  <si>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</si>
  <si>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</si>
  <si>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</si>
  <si>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</si>
  <si>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</si>
  <si>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</si>
  <si>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</si>
  <si>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</si>
  <si>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</si>
  <si>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</si>
  <si>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</si>
  <si>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</si>
  <si>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</si>
  <si>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</si>
  <si>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</si>
  <si>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</si>
  <si>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</si>
  <si>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</si>
  <si>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</si>
  <si>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</si>
  <si>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</si>
  <si>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</si>
  <si>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</si>
  <si>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</si>
  <si>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</si>
  <si>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</si>
  <si>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</si>
  <si>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</si>
  <si>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</si>
  <si>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</si>
  <si>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</si>
  <si>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</si>
  <si>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</si>
  <si>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</si>
  <si>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</si>
  <si>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</si>
  <si>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</si>
  <si>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</si>
  <si>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</si>
  <si>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</si>
  <si>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</si>
  <si>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</si>
  <si>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</si>
  <si>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</si>
  <si>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</si>
  <si>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</si>
  <si>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</si>
  <si>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</si>
  <si>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</si>
  <si>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</si>
  <si>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</si>
  <si>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</si>
  <si>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</si>
  <si>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</si>
  <si>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</si>
  <si>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</si>
  <si>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</si>
  <si>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</si>
  <si>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</si>
  <si>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</si>
  <si>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</si>
  <si>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</si>
  <si>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</si>
  <si>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</si>
  <si>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</si>
  <si>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</si>
  <si>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</si>
  <si>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</si>
  <si>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</si>
  <si>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</si>
  <si>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</si>
  <si>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</si>
  <si>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</si>
  <si>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</si>
  <si>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</si>
  <si>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</si>
  <si>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</si>
  <si>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</si>
  <si>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</si>
  <si>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</si>
  <si>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</si>
  <si>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</si>
  <si>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</si>
  <si>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</si>
  <si>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</si>
  <si>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</si>
  <si>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</si>
  <si>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</si>
  <si>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</si>
  <si>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</si>
  <si>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</si>
  <si>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</si>
  <si>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</si>
  <si>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</si>
  <si>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</si>
  <si>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</si>
  <si>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</si>
  <si>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</si>
  <si>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</si>
  <si>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</si>
  <si>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</si>
  <si>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</si>
  <si>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</si>
  <si>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</si>
  <si>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</si>
  <si>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</si>
  <si>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</si>
  <si>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</si>
  <si>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</si>
  <si>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</si>
  <si>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</si>
  <si>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</si>
  <si>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</si>
  <si>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</si>
  <si>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</si>
  <si>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</si>
  <si>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</si>
  <si>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</si>
  <si>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</si>
  <si>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</si>
  <si>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</si>
  <si>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</si>
  <si>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</si>
  <si>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</si>
  <si>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</si>
  <si>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</si>
  <si>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</si>
  <si>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</si>
  <si>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</si>
  <si>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</si>
  <si>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</si>
  <si>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</si>
  <si>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</si>
  <si>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</si>
  <si>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</si>
  <si>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</si>
  <si>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</si>
  <si>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</si>
  <si>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</si>
  <si>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</si>
  <si>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</si>
  <si>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</si>
  <si>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</si>
  <si>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</si>
  <si>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</si>
  <si>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</si>
  <si>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</si>
  <si>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</si>
  <si>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</si>
  <si>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</si>
  <si>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</si>
  <si>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</si>
  <si>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</si>
  <si>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</si>
  <si>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</si>
  <si>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</si>
  <si>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</si>
  <si>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</si>
  <si>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</si>
  <si>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</si>
  <si>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</si>
  <si>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</si>
  <si>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</si>
  <si>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</si>
  <si>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</si>
  <si>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</si>
  <si>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</si>
  <si>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</si>
  <si>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</si>
  <si>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</si>
  <si>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</si>
  <si>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</si>
  <si>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</si>
  <si>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</si>
  <si>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</si>
  <si>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</si>
  <si>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</si>
  <si>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</si>
  <si>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</si>
  <si>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</si>
  <si>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</si>
  <si>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</si>
  <si>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</si>
  <si>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</si>
  <si>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</si>
  <si>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</si>
  <si>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</si>
  <si>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</si>
  <si>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</si>
  <si>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</si>
  <si>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</si>
  <si>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</si>
  <si>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</si>
  <si>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</si>
  <si>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</si>
  <si>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</si>
  <si>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</si>
  <si>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</si>
  <si>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</si>
  <si>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</si>
  <si>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</si>
  <si>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</si>
  <si>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</si>
  <si>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</si>
  <si>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</si>
  <si>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</si>
  <si>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</si>
  <si>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</si>
  <si>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</si>
  <si>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</si>
  <si>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</si>
  <si>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</si>
  <si>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</si>
  <si>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</si>
  <si>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</si>
  <si>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</si>
  <si>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</si>
  <si>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</si>
  <si>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</si>
  <si>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</si>
  <si>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</si>
  <si>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</si>
  <si>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</si>
  <si>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</si>
  <si>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</si>
  <si>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</si>
  <si>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</si>
  <si>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</si>
  <si>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</si>
  <si>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</si>
  <si>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</si>
  <si>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</si>
  <si>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</si>
  <si>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</si>
  <si>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</si>
  <si>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</si>
  <si>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</si>
  <si>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</si>
  <si>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</si>
  <si>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</si>
  <si>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</si>
  <si>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</si>
  <si>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</si>
  <si>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</si>
  <si>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</si>
  <si>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</si>
  <si>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</si>
  <si>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</si>
  <si>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</si>
  <si>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</si>
  <si>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</si>
  <si>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</si>
  <si>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</si>
  <si>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</si>
  <si>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</si>
  <si>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</si>
  <si>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</si>
  <si>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</si>
  <si>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</si>
  <si>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</si>
  <si>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</si>
  <si>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</si>
  <si>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</si>
  <si>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</si>
  <si>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</si>
  <si>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</si>
  <si>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</si>
  <si>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</si>
  <si>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</si>
  <si>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</si>
  <si>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</si>
  <si>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</si>
  <si>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</si>
  <si>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</si>
  <si>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</si>
  <si>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</si>
  <si>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</si>
  <si>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</si>
  <si>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</si>
  <si>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</si>
  <si>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</si>
  <si>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</si>
  <si>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</si>
  <si>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</si>
  <si>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</si>
  <si>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</si>
  <si>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</si>
  <si>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</si>
  <si>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</si>
  <si>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</si>
  <si>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</si>
  <si>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</si>
  <si>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</si>
  <si>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</si>
  <si>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</si>
  <si>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</si>
  <si>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</si>
  <si>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</si>
  <si>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</si>
  <si>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</si>
  <si>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</si>
  <si>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</si>
  <si>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</si>
  <si>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</si>
  <si>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</si>
  <si>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</si>
  <si>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</si>
  <si>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</si>
  <si>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</si>
  <si>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</si>
  <si>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</si>
  <si>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</si>
  <si>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</si>
  <si>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</si>
  <si>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</si>
  <si>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</si>
  <si>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</si>
  <si>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</si>
  <si>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</si>
  <si>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</si>
  <si>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</si>
  <si>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</si>
  <si>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</si>
  <si>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</si>
  <si>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</si>
  <si>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</si>
  <si>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</si>
  <si>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</si>
  <si>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</si>
  <si>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</si>
  <si>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</si>
  <si>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</si>
  <si>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</si>
  <si>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</si>
  <si>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</si>
  <si>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</si>
  <si>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</si>
  <si>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</si>
  <si>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</si>
  <si>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</si>
  <si>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</si>
  <si>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</si>
  <si>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</si>
  <si>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</si>
  <si>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</si>
  <si>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</si>
  <si>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</si>
  <si>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</si>
  <si>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</si>
  <si>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</si>
  <si>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</si>
  <si>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</si>
  <si>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</si>
  <si>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</si>
  <si>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</si>
  <si>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</si>
  <si>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</si>
  <si>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</si>
  <si>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</si>
  <si>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</si>
  <si>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</si>
  <si>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</si>
  <si>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</si>
  <si>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</si>
  <si>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</si>
  <si>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</si>
  <si>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</si>
  <si>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</si>
  <si>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</si>
  <si>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</si>
  <si>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</si>
  <si>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</si>
  <si>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</si>
  <si>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</si>
  <si>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</si>
  <si>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</si>
  <si>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</si>
  <si>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</si>
  <si>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</si>
  <si>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</si>
  <si>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</si>
  <si>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</si>
  <si>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</si>
  <si>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</si>
  <si>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</si>
  <si>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</si>
  <si>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</si>
  <si>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</si>
  <si>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</si>
  <si>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</si>
  <si>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</si>
  <si>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</si>
  <si>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</si>
  <si>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</si>
  <si>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</si>
  <si>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</si>
  <si>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</si>
  <si>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</si>
  <si>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</si>
  <si>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</si>
  <si>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</si>
  <si>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</si>
  <si>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</si>
  <si>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</si>
  <si>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</si>
  <si>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</si>
  <si>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</si>
  <si>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</si>
  <si>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</si>
  <si>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</si>
  <si>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</si>
  <si>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</si>
  <si>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</si>
  <si>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</si>
  <si>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</si>
  <si>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</si>
  <si>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</si>
  <si>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</si>
  <si>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</si>
  <si>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</si>
  <si>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</si>
  <si>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</si>
  <si>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</si>
  <si>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</si>
  <si>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</si>
  <si>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</si>
  <si>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</si>
  <si>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</si>
  <si>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</si>
  <si>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</si>
  <si>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</si>
  <si>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</si>
  <si>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</si>
  <si>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</si>
  <si>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</si>
  <si>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</si>
  <si>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</si>
  <si>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</si>
  <si>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</si>
  <si>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</si>
  <si>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</si>
  <si>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</si>
  <si>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</si>
  <si>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</si>
  <si>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</si>
  <si>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</si>
  <si>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</si>
  <si>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</si>
  <si>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</si>
  <si>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</si>
  <si>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</si>
  <si>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</si>
  <si>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</si>
  <si>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</si>
  <si>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</si>
  <si>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</si>
  <si>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</si>
  <si>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</si>
  <si>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</si>
  <si>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</si>
  <si>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</si>
  <si>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</si>
  <si>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</si>
  <si>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</si>
  <si>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</si>
  <si>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</si>
  <si>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</si>
  <si>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</si>
  <si>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</si>
  <si>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</si>
  <si>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</si>
  <si>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</si>
  <si>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</si>
  <si>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</si>
  <si>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</si>
  <si>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</si>
  <si>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</si>
  <si>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</si>
  <si>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</si>
  <si>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</si>
  <si>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</si>
  <si>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</si>
  <si>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</si>
  <si>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</si>
  <si>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</si>
  <si>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</si>
  <si>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</si>
  <si>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</si>
  <si>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</si>
  <si>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</si>
  <si>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</si>
  <si>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</si>
  <si>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</si>
  <si>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</si>
  <si>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</si>
  <si>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</si>
  <si>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</si>
  <si>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</si>
  <si>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</si>
  <si>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</si>
  <si>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</si>
  <si>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</si>
  <si>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</si>
  <si>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</si>
  <si>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</si>
  <si>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</si>
  <si>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</si>
  <si>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</si>
  <si>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</si>
  <si>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</si>
  <si>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</si>
  <si>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</si>
  <si>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</si>
  <si>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</si>
  <si>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</si>
  <si>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</si>
  <si>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</si>
  <si>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</si>
  <si>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</si>
  <si>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</si>
  <si>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</si>
  <si>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</si>
  <si>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</si>
  <si>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</si>
  <si>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</si>
  <si>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</si>
  <si>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</si>
  <si>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</si>
  <si>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</si>
  <si>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</si>
  <si>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</si>
  <si>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</si>
  <si>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</si>
  <si>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</si>
  <si>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</si>
  <si>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</si>
  <si>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</si>
  <si>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</si>
  <si>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</si>
  <si>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</si>
  <si>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</si>
  <si>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</si>
  <si>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</si>
  <si>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</si>
  <si>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</si>
  <si>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</si>
  <si>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</si>
  <si>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</si>
  <si>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</si>
  <si>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</si>
  <si>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</si>
  <si>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</si>
  <si>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</si>
  <si>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</si>
  <si>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</si>
  <si>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</si>
  <si>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</si>
  <si>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</si>
  <si>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</si>
  <si>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</si>
  <si>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</si>
  <si>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</si>
  <si>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</si>
  <si>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</si>
  <si>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</si>
  <si>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</si>
  <si>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</si>
  <si>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</si>
  <si>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</si>
  <si>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</si>
  <si>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</si>
  <si>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</si>
  <si>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</si>
  <si>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</si>
  <si>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</si>
  <si>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</si>
  <si>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</si>
  <si>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</si>
  <si>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</si>
  <si>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</si>
  <si>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</si>
  <si>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</si>
  <si>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</si>
  <si>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</si>
  <si>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</si>
  <si>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</si>
  <si>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</si>
  <si>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</si>
  <si>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</si>
  <si>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</si>
  <si>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</si>
  <si>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</si>
  <si>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</si>
  <si>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</si>
  <si>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</si>
  <si>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</si>
  <si>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</si>
  <si>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</si>
  <si>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</si>
  <si>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</si>
  <si>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</si>
  <si>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</si>
  <si>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</si>
  <si>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</si>
  <si>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</si>
  <si>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</si>
  <si>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</si>
  <si>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</si>
  <si>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</si>
  <si>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</si>
  <si>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</si>
  <si>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</si>
  <si>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</si>
  <si>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</si>
  <si>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</si>
  <si>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</si>
  <si>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</si>
  <si>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</si>
  <si>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</si>
  <si>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</si>
  <si>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</si>
  <si>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</si>
  <si>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</si>
  <si>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</si>
  <si>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</si>
  <si>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</si>
  <si>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</si>
  <si>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</si>
  <si>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</si>
  <si>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</si>
  <si>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</si>
  <si>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</si>
  <si>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</si>
  <si>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</si>
  <si>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</si>
  <si>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</si>
  <si>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</si>
  <si>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</si>
  <si>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</si>
  <si>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</si>
  <si>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</si>
  <si>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</si>
  <si>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</si>
  <si>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</si>
  <si>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</si>
  <si>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</si>
  <si>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</si>
  <si>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</si>
  <si>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</si>
  <si>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</si>
  <si>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</si>
  <si>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</si>
  <si>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</si>
  <si>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</si>
  <si>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</si>
  <si>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</si>
  <si>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</si>
  <si>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</si>
  <si>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</si>
  <si>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</si>
  <si>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</si>
  <si>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</si>
  <si>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</si>
  <si>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</si>
  <si>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</si>
  <si>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</si>
  <si>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</si>
  <si>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</si>
  <si>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</si>
  <si>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</si>
  <si>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</si>
  <si>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</si>
  <si>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</si>
  <si>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</si>
  <si>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</si>
  <si>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</si>
  <si>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</si>
  <si>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</si>
  <si>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</si>
  <si>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</si>
  <si>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</si>
  <si>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</si>
  <si>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</si>
  <si>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</si>
  <si>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</si>
  <si>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</si>
  <si>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</si>
  <si>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</si>
  <si>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</si>
  <si>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</si>
  <si>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</si>
  <si>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</si>
  <si>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</si>
  <si>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</si>
  <si>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</si>
  <si>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</si>
  <si>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</si>
  <si>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</si>
  <si>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</si>
  <si>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</si>
  <si>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</si>
  <si>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</si>
  <si>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</si>
  <si>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</si>
  <si>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</si>
  <si>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</si>
  <si>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</si>
  <si>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</si>
  <si>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</si>
  <si>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</si>
  <si>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</si>
  <si>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</si>
  <si>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</si>
  <si>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</si>
  <si>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</si>
  <si>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</si>
  <si>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</si>
  <si>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</si>
  <si>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</si>
  <si>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</si>
  <si>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</si>
  <si>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</si>
  <si>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</si>
  <si>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</si>
  <si>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</si>
  <si>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</si>
  <si>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</si>
  <si>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</si>
  <si>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</si>
  <si>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</si>
  <si>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</si>
  <si>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</si>
  <si>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</si>
  <si>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</si>
  <si>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</si>
  <si>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</si>
  <si>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</si>
  <si>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</si>
  <si>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</si>
  <si>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</si>
  <si>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</si>
  <si>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</si>
  <si>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</si>
  <si>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</si>
  <si>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</si>
  <si>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</si>
  <si>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</si>
  <si>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</si>
  <si>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</si>
  <si>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</si>
  <si>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</si>
  <si>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</si>
  <si>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</si>
  <si>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</si>
  <si>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</si>
  <si>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</si>
  <si>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</si>
  <si>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</si>
  <si>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</si>
  <si>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</si>
  <si>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</si>
  <si>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</si>
  <si>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</si>
  <si>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</si>
  <si>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</si>
  <si>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</si>
  <si>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</si>
  <si>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</si>
  <si>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</si>
  <si>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</si>
  <si>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</si>
  <si>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</si>
  <si>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</si>
  <si>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</si>
  <si>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</si>
  <si>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</si>
  <si>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</si>
  <si>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</si>
  <si>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</si>
  <si>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</si>
  <si>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</si>
  <si>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</si>
  <si>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</si>
  <si>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</si>
  <si>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</si>
  <si>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</si>
  <si>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</si>
  <si>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</si>
  <si>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</si>
  <si>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</si>
  <si>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</si>
  <si>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</si>
  <si>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</si>
  <si>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</si>
  <si>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</si>
  <si>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</si>
  <si>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</si>
  <si>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</si>
  <si>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</si>
  <si>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</si>
  <si>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</si>
  <si>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</si>
  <si>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</si>
  <si>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</si>
  <si>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</si>
  <si>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</si>
  <si>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</si>
  <si>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</si>
  <si>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</si>
  <si>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</si>
  <si>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</si>
  <si>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</si>
  <si>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</si>
  <si>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</si>
  <si>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</si>
  <si>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</si>
  <si>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</si>
  <si>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</si>
  <si>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</si>
  <si>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</si>
  <si>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</si>
  <si>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</si>
  <si>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</si>
  <si>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</si>
  <si>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</si>
  <si>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</si>
  <si>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</si>
  <si>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</si>
  <si>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</si>
  <si>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</si>
  <si>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</si>
  <si>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</si>
  <si>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</si>
  <si>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</si>
  <si>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</si>
  <si>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</si>
  <si>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</si>
  <si>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</si>
  <si>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</si>
  <si>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</si>
  <si>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</si>
  <si>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</si>
  <si>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</si>
  <si>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</si>
  <si>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</si>
  <si>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</si>
  <si>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</si>
  <si>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</si>
  <si>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</si>
  <si>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</si>
  <si>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</si>
  <si>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</si>
  <si>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</si>
  <si>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</si>
  <si>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</si>
  <si>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</si>
  <si>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</si>
  <si>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</si>
  <si>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</si>
  <si>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</si>
  <si>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</si>
  <si>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</si>
  <si>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</si>
  <si>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</si>
  <si>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</si>
  <si>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</si>
  <si>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</si>
  <si>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</si>
  <si>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</si>
  <si>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</si>
  <si>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</si>
  <si>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</si>
  <si>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</si>
  <si>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</si>
  <si>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</si>
  <si>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</si>
  <si>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</si>
  <si>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</si>
  <si>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</si>
  <si>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</si>
  <si>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</si>
  <si>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</si>
  <si>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</si>
  <si>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</si>
  <si>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</si>
  <si>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</si>
  <si>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</si>
  <si>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</si>
  <si>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</si>
  <si>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</si>
  <si>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</si>
  <si>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</si>
  <si>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</si>
  <si>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</si>
  <si>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</si>
  <si>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</si>
  <si>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</si>
  <si>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</si>
  <si>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</si>
  <si>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</si>
  <si>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</si>
  <si>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</si>
  <si>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</si>
  <si>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</si>
  <si>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</si>
  <si>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</si>
  <si>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</si>
  <si>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</si>
  <si>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</si>
  <si>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</si>
  <si>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</si>
  <si>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</si>
  <si>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</si>
  <si>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</si>
  <si>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</si>
  <si>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</si>
  <si>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</si>
  <si>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</si>
  <si>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</si>
  <si>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</si>
  <si>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</si>
  <si>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</si>
  <si>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</si>
  <si>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</si>
  <si>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</si>
  <si>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</si>
  <si>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</si>
  <si>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</si>
  <si>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</si>
  <si>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</si>
  <si>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</si>
  <si>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</si>
  <si>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</si>
  <si>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</si>
  <si>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</si>
  <si>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</si>
  <si>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</si>
  <si>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</si>
  <si>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</si>
  <si>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</si>
  <si>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</si>
  <si>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</si>
  <si>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</si>
  <si>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</si>
  <si>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</si>
  <si>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</si>
  <si>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</si>
  <si>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</si>
  <si>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</si>
  <si>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</si>
  <si>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</si>
  <si>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</si>
  <si>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</si>
  <si>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</si>
  <si>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</si>
  <si>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</si>
  <si>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</si>
  <si>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</si>
  <si>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</si>
  <si>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</si>
  <si>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</si>
  <si>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</si>
  <si>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</si>
  <si>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</si>
  <si>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</si>
  <si>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</si>
  <si>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</si>
  <si>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</si>
  <si>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</si>
  <si>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</si>
  <si>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</si>
  <si>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</si>
  <si>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</si>
  <si>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</si>
  <si>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</si>
  <si>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</si>
  <si>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</si>
  <si>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</si>
  <si>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</si>
  <si>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</si>
  <si>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</si>
  <si>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</si>
  <si>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</si>
  <si>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</si>
  <si>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</si>
  <si>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</si>
  <si>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</si>
  <si>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</si>
  <si>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</si>
  <si>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</si>
  <si>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</si>
  <si>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</si>
  <si>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</si>
  <si>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</si>
  <si>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</si>
  <si>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</si>
  <si>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</si>
  <si>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</si>
  <si>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</si>
  <si>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</si>
  <si>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</si>
  <si>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</si>
  <si>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</si>
  <si>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</si>
  <si>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</si>
  <si>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</si>
  <si>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</si>
  <si>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</si>
  <si>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</si>
  <si>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</si>
  <si>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</si>
  <si>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</si>
  <si>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</si>
  <si>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</si>
  <si>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</si>
  <si>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</si>
  <si>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</si>
  <si>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</si>
  <si>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</si>
  <si>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</si>
  <si>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</si>
  <si>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</si>
  <si>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</si>
  <si>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</si>
  <si>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</si>
  <si>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</si>
  <si>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</si>
  <si>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</si>
  <si>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</si>
  <si>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</si>
  <si>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</si>
  <si>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</si>
  <si>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</si>
  <si>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</si>
  <si>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</si>
  <si>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</si>
  <si>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</si>
  <si>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</si>
  <si>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</si>
  <si>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</si>
  <si>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</si>
  <si>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</si>
  <si>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</si>
  <si>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</si>
  <si>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</si>
  <si>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</si>
  <si>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</si>
  <si>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</si>
  <si>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</si>
  <si>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</si>
  <si>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</si>
  <si>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</si>
  <si>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</si>
  <si>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</si>
  <si>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</si>
  <si>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</si>
  <si>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</si>
  <si>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</si>
  <si>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</si>
  <si>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</si>
  <si>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</si>
  <si>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</si>
  <si>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</si>
  <si>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</si>
  <si>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</si>
  <si>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</si>
  <si>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</si>
  <si>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</si>
  <si>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</si>
  <si>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</si>
  <si>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</si>
  <si>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</si>
  <si>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</si>
  <si>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</si>
  <si>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</si>
  <si>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</si>
  <si>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</si>
  <si>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</si>
  <si>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</si>
  <si>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</si>
  <si>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</si>
  <si>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</si>
  <si>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</si>
  <si>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</si>
  <si>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</si>
  <si>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</si>
  <si>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</si>
  <si>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</si>
  <si>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</si>
  <si>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</si>
  <si>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</si>
  <si>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</si>
  <si>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</si>
  <si>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</si>
  <si>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</si>
  <si>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</si>
  <si>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</si>
  <si>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</si>
  <si>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</si>
  <si>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</si>
  <si>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</si>
  <si>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</si>
  <si>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</si>
  <si>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</si>
  <si>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</si>
  <si>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</si>
  <si>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</si>
  <si>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</si>
  <si>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</si>
  <si>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</si>
  <si>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</si>
  <si>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</si>
  <si>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</si>
  <si>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</si>
  <si>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</si>
  <si>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</si>
  <si>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</si>
  <si>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</si>
  <si>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</si>
  <si>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</si>
  <si>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</si>
  <si>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</si>
  <si>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</si>
  <si>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</si>
  <si>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</si>
  <si>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</si>
  <si>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</si>
  <si>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</si>
  <si>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</si>
  <si>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</si>
  <si>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</si>
  <si>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</si>
  <si>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</si>
  <si>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</si>
  <si>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</si>
  <si>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</si>
  <si>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</si>
  <si>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</si>
  <si>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</si>
  <si>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</si>
  <si>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</si>
  <si>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</si>
  <si>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</si>
  <si>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</si>
  <si>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</si>
  <si>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</si>
  <si>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</si>
  <si>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</si>
  <si>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</si>
  <si>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</si>
  <si>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</si>
  <si>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</si>
  <si>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</si>
  <si>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</si>
  <si>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</si>
  <si>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</si>
  <si>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</si>
  <si>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</si>
  <si>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</si>
  <si>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</si>
  <si>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</si>
  <si>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</si>
  <si>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</si>
  <si>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</si>
  <si>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</si>
  <si>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</si>
  <si>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</si>
  <si>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</si>
  <si>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</si>
  <si>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</si>
  <si>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</si>
  <si>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</si>
  <si>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</si>
  <si>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</si>
  <si>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</si>
  <si>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</si>
  <si>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</si>
  <si>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</si>
  <si>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</si>
  <si>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</si>
  <si>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</si>
  <si>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</si>
  <si>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</si>
  <si>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</si>
  <si>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</si>
  <si>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</si>
  <si>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</si>
  <si>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</si>
  <si>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</si>
  <si>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</si>
  <si>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</si>
  <si>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</si>
  <si>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</si>
  <si>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</si>
  <si>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</si>
  <si>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</si>
  <si>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</si>
  <si>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</si>
  <si>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</si>
  <si>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</si>
  <si>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</si>
  <si>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</si>
  <si>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</si>
  <si>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</si>
  <si>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</si>
  <si>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</si>
  <si>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</si>
  <si>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</si>
  <si>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</si>
  <si>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</si>
  <si>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</si>
  <si>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</si>
  <si>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</si>
  <si>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</si>
  <si>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</si>
  <si>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</si>
  <si>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</si>
  <si>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</si>
  <si>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</si>
  <si>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</si>
  <si>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</si>
  <si>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</si>
  <si>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</si>
  <si>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</si>
  <si>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</si>
  <si>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</si>
  <si>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</si>
  <si>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</si>
  <si>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</si>
  <si>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</si>
  <si>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</si>
  <si>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</si>
  <si>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</si>
  <si>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</si>
  <si>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</si>
  <si>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</si>
  <si>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</si>
  <si>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</si>
  <si>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</si>
  <si>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</si>
  <si>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</si>
  <si>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</si>
  <si>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</si>
  <si>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</si>
  <si>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</si>
  <si>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</si>
  <si>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</si>
  <si>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</si>
  <si>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</si>
  <si>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</si>
  <si>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</si>
  <si>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</si>
  <si>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</si>
  <si>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</si>
  <si>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</si>
  <si>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</si>
  <si>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</si>
  <si>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</si>
  <si>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</si>
  <si>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</si>
  <si>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</si>
  <si>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</si>
  <si>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</si>
  <si>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</si>
  <si>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</si>
  <si>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</si>
  <si>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</si>
  <si>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</si>
  <si>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</si>
  <si>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</si>
  <si>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</si>
  <si>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</si>
  <si>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</si>
  <si>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</si>
  <si>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</si>
  <si>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</si>
  <si>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</si>
  <si>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</si>
  <si>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</si>
  <si>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</si>
  <si>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</si>
  <si>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</si>
  <si>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</si>
  <si>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</si>
  <si>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</si>
  <si>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</si>
  <si>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</si>
  <si>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</si>
  <si>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</si>
  <si>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</si>
  <si>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</si>
  <si>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</si>
  <si>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</si>
  <si>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</si>
  <si>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</si>
  <si>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</si>
  <si>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</si>
  <si>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</si>
  <si>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</si>
  <si>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</si>
  <si>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</si>
  <si>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</si>
  <si>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</si>
  <si>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</si>
  <si>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</si>
  <si>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</si>
  <si>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</si>
  <si>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</si>
  <si>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</si>
  <si>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</si>
  <si>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</si>
  <si>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</si>
  <si>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</si>
  <si>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</si>
  <si>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</si>
  <si>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</si>
  <si>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</si>
  <si>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</si>
  <si>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</si>
  <si>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</si>
  <si>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</si>
  <si>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</si>
  <si>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</si>
  <si>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</si>
  <si>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</si>
  <si>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</si>
  <si>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</si>
  <si>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</si>
  <si>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</si>
  <si>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</si>
  <si>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</si>
  <si>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</si>
  <si>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</si>
  <si>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</si>
  <si>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</si>
  <si>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</si>
  <si>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</si>
  <si>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</si>
  <si>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</si>
  <si>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</si>
  <si>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</si>
  <si>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</si>
  <si>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</si>
  <si>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</si>
  <si>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</si>
  <si>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</si>
  <si>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</si>
  <si>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</si>
  <si>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</si>
  <si>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</si>
  <si>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</si>
  <si>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</si>
  <si>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</si>
  <si>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</si>
  <si>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</si>
  <si>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</si>
  <si>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</si>
  <si>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</si>
  <si>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</si>
  <si>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</si>
  <si>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</si>
  <si>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</si>
  <si>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</si>
  <si>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</si>
  <si>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</si>
  <si>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</si>
  <si>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</si>
  <si>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</si>
  <si>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</si>
  <si>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</si>
  <si>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</si>
  <si>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</si>
  <si>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</si>
  <si>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</si>
  <si>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</si>
  <si>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</si>
  <si>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</si>
  <si>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</si>
  <si>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</si>
  <si>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</si>
  <si>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</si>
  <si>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</si>
  <si>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</si>
  <si>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</si>
  <si>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</si>
  <si>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</si>
  <si>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</si>
  <si>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</si>
  <si>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</si>
  <si>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</si>
  <si>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</si>
  <si>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</si>
  <si>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</si>
  <si>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</si>
  <si>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</si>
  <si>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</si>
  <si>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</si>
  <si>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</si>
  <si>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</si>
  <si>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</si>
  <si>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</si>
  <si>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</si>
  <si>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</si>
  <si>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</si>
  <si>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</si>
  <si>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</si>
  <si>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</si>
  <si>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</si>
  <si>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</si>
  <si>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</si>
  <si>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</si>
  <si>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</si>
  <si>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</si>
  <si>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</si>
  <si>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</si>
  <si>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</si>
  <si>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</si>
  <si>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</si>
  <si>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</si>
  <si>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</si>
  <si>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</si>
  <si>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</si>
  <si>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</si>
  <si>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</si>
  <si>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</si>
  <si>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</si>
  <si>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</si>
  <si>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</si>
  <si>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</si>
  <si>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</si>
  <si>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</si>
  <si>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</si>
  <si>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</si>
  <si>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</si>
  <si>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</si>
  <si>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</si>
  <si>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</si>
  <si>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</si>
  <si>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</si>
  <si>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</si>
  <si>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</si>
  <si>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</si>
  <si>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</si>
  <si>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</si>
  <si>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</si>
  <si>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</si>
  <si>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</si>
  <si>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</si>
  <si>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</si>
  <si>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</si>
  <si>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</si>
  <si>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</si>
  <si>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</si>
  <si>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</si>
  <si>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</si>
  <si>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</si>
  <si>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</si>
  <si>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</si>
  <si>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</si>
  <si>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</si>
  <si>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</si>
  <si>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</si>
  <si>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</si>
  <si>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</si>
  <si>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</si>
  <si>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</si>
  <si>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</si>
  <si>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</si>
  <si>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</si>
  <si>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</si>
  <si>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</si>
  <si>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</si>
  <si>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</si>
  <si>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</si>
  <si>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</si>
  <si>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</si>
  <si>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</si>
  <si>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</si>
  <si>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</si>
  <si>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</si>
  <si>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</si>
  <si>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</si>
  <si>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</si>
  <si>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</si>
  <si>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</si>
  <si>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</si>
  <si>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</si>
  <si>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</si>
  <si>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</si>
  <si>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</si>
  <si>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</si>
  <si>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</si>
  <si>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</si>
  <si>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</si>
  <si>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</si>
  <si>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</si>
  <si>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</si>
  <si>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</si>
  <si>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</si>
  <si>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</si>
  <si>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</si>
  <si>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</si>
  <si>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</si>
  <si>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</si>
  <si>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</si>
  <si>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</si>
  <si>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</si>
  <si>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</si>
  <si>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</si>
  <si>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</si>
  <si>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</si>
  <si>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</si>
  <si>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</si>
  <si>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</si>
  <si>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</si>
  <si>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</si>
  <si>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</si>
  <si>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</si>
  <si>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</si>
  <si>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</si>
  <si>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</si>
  <si>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</si>
  <si>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</si>
  <si>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</si>
  <si>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</si>
  <si>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</si>
  <si>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</si>
  <si>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</si>
  <si>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</si>
  <si>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</si>
  <si>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</si>
  <si>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</si>
  <si>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</si>
  <si>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</si>
  <si>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</si>
  <si>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</si>
  <si>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</si>
  <si>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</si>
  <si>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</si>
  <si>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</si>
  <si>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</si>
  <si>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</si>
  <si>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</si>
  <si>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</si>
  <si>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</si>
  <si>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</si>
  <si>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</si>
  <si>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</si>
  <si>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</si>
  <si>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</si>
  <si>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</si>
  <si>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</si>
  <si>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</si>
  <si>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</si>
  <si>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</si>
  <si>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</si>
  <si>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</si>
  <si>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</si>
  <si>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</si>
  <si>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</si>
  <si>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</si>
  <si>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</si>
  <si>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</si>
  <si>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</si>
  <si>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</si>
  <si>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</si>
  <si>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</si>
  <si>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</si>
  <si>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</si>
  <si>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</si>
  <si>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</si>
  <si>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</si>
  <si>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</si>
  <si>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</si>
  <si>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</si>
  <si>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</si>
  <si>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</si>
  <si>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</si>
  <si>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</si>
  <si>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</si>
  <si>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</si>
  <si>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</si>
  <si>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</si>
  <si>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</si>
  <si>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</si>
  <si>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</si>
  <si>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</si>
  <si>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</si>
  <si>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</si>
  <si>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</si>
  <si>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</si>
  <si>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</si>
  <si>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</si>
  <si>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</si>
  <si>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</si>
  <si>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</si>
  <si>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</si>
  <si>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</si>
  <si>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</si>
  <si>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</si>
  <si>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</si>
  <si>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</si>
  <si>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</si>
  <si>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</si>
  <si>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</si>
  <si>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</si>
  <si>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</si>
  <si>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</si>
  <si>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</si>
  <si>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</si>
  <si>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</si>
  <si>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</si>
  <si>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</si>
  <si>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</si>
  <si>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</si>
  <si>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</si>
  <si>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</si>
  <si>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</si>
  <si>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</si>
  <si>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</si>
  <si>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</si>
  <si>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</si>
  <si>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</si>
  <si>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</si>
  <si>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</si>
  <si>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</si>
  <si>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</si>
  <si>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</si>
  <si>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</si>
  <si>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</si>
  <si>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</si>
  <si>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</si>
  <si>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</si>
  <si>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</si>
  <si>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</si>
  <si>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</si>
  <si>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</si>
  <si>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</si>
  <si>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</si>
  <si>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</si>
  <si>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</si>
  <si>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</si>
  <si>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</si>
  <si>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</si>
  <si>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</si>
  <si>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</si>
  <si>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</si>
  <si>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</si>
  <si>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</si>
  <si>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</si>
  <si>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</si>
  <si>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</si>
  <si>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</si>
  <si>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</si>
  <si>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</si>
  <si>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</si>
  <si>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</si>
  <si>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</si>
  <si>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</si>
  <si>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</si>
  <si>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</si>
  <si>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</si>
  <si>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</si>
  <si>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</si>
  <si>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</si>
  <si>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</si>
  <si>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</si>
  <si>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</si>
  <si>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</si>
  <si>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</si>
  <si>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</si>
  <si>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</si>
  <si>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</si>
  <si>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</si>
  <si>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</si>
  <si>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</si>
  <si>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</si>
  <si>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</si>
  <si>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</si>
  <si>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</si>
  <si>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</si>
  <si>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</si>
  <si>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</si>
  <si>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</si>
  <si>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</si>
  <si>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</si>
  <si>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</si>
  <si>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</si>
  <si>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</si>
  <si>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</si>
  <si>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</si>
  <si>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</si>
  <si>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</si>
  <si>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</si>
  <si>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</si>
  <si>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</si>
  <si>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</si>
  <si>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</si>
  <si>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</si>
  <si>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</si>
  <si>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</si>
  <si>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</si>
  <si>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</si>
  <si>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</si>
  <si>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</si>
  <si>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</si>
  <si>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</si>
  <si>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</si>
  <si>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</si>
  <si>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</si>
  <si>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</si>
  <si>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</si>
  <si>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</si>
  <si>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</si>
  <si>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</si>
  <si>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</si>
  <si>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</si>
  <si>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</si>
  <si>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</si>
  <si>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</si>
  <si>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</si>
  <si>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</si>
  <si>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</si>
  <si>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</si>
  <si>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</si>
  <si>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</si>
  <si>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</si>
  <si>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</si>
  <si>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</si>
  <si>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</si>
  <si>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</si>
  <si>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</si>
  <si>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</si>
  <si>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</si>
  <si>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</si>
  <si>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</si>
  <si>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</si>
  <si>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</si>
  <si>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</si>
  <si>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</si>
  <si>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</si>
  <si>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</si>
  <si>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</si>
  <si>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</si>
  <si>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</si>
  <si>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</si>
  <si>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</si>
  <si>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</si>
  <si>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</si>
  <si>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</si>
  <si>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</si>
  <si>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</si>
  <si>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</si>
  <si>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</si>
  <si>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</si>
  <si>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</si>
  <si>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</si>
  <si>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</si>
  <si>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</si>
  <si>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</si>
  <si>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</si>
  <si>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</si>
  <si>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</si>
  <si>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</si>
  <si>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</si>
  <si>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</si>
  <si>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</si>
  <si>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</si>
  <si>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</si>
  <si>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</si>
  <si>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</si>
  <si>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</si>
  <si>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</si>
  <si>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</si>
  <si>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</si>
  <si>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</si>
  <si>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</si>
  <si>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</si>
  <si>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</si>
  <si>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</si>
  <si>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</si>
  <si>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</si>
  <si>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</si>
  <si>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</si>
  <si>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</si>
  <si>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</si>
  <si>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</si>
  <si>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</si>
  <si>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</si>
  <si>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</si>
  <si>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</si>
  <si>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</si>
  <si>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</si>
  <si>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</si>
  <si>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</si>
  <si>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</si>
  <si>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</si>
  <si>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</si>
  <si>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</si>
  <si>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</si>
  <si>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</si>
  <si>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</si>
  <si>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</si>
  <si>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</si>
  <si>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</si>
  <si>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</si>
  <si>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</si>
  <si>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</si>
  <si>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</si>
  <si>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</si>
  <si>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</si>
  <si>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</si>
  <si>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</si>
  <si>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</si>
  <si>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</si>
  <si>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</si>
  <si>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</si>
  <si>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</si>
  <si>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</si>
  <si>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</si>
  <si>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</si>
  <si>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</si>
  <si>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</si>
  <si>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</si>
  <si>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</si>
  <si>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</si>
  <si>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</si>
  <si>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</si>
  <si>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</si>
  <si>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</si>
  <si>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</si>
  <si>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</si>
  <si>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</si>
  <si>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</si>
  <si>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</si>
  <si>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</si>
  <si>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</si>
  <si>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</si>
  <si>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</si>
  <si>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</si>
  <si>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</si>
  <si>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</si>
  <si>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</si>
  <si>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</si>
  <si>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</si>
  <si>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</si>
  <si>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</si>
  <si>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</si>
  <si>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</si>
  <si>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</si>
  <si>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</si>
  <si>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</si>
  <si>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</si>
  <si>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</si>
  <si>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</si>
  <si>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</si>
  <si>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</si>
  <si>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</si>
  <si>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</si>
  <si>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</si>
  <si>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</si>
  <si>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</si>
  <si>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</si>
  <si>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</si>
  <si>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</si>
  <si>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</si>
  <si>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</si>
  <si>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</si>
  <si>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</si>
  <si>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</si>
  <si>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</si>
  <si>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</si>
  <si>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</si>
  <si>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</si>
  <si>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</si>
  <si>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</si>
  <si>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</si>
  <si>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</si>
  <si>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</si>
  <si>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</si>
  <si>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</si>
  <si>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</si>
  <si>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</si>
  <si>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</si>
  <si>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</si>
  <si>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</si>
  <si>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</si>
  <si>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</si>
  <si>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</si>
  <si>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</si>
  <si>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</si>
  <si>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</si>
  <si>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</si>
  <si>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</si>
  <si>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</si>
  <si>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</si>
  <si>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</si>
  <si>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</si>
  <si>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</si>
  <si>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</si>
  <si>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</si>
  <si>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</si>
  <si>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</si>
  <si>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</si>
  <si>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</si>
  <si>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</si>
  <si>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</si>
  <si>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</si>
  <si>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</si>
  <si>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</si>
  <si>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</si>
  <si>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</si>
  <si>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</si>
  <si>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</si>
  <si>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</si>
  <si>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</si>
  <si>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</si>
  <si>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</si>
  <si>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</si>
  <si>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</si>
  <si>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</si>
  <si>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</si>
  <si>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</si>
  <si>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</si>
  <si>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</si>
  <si>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</si>
  <si>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</si>
  <si>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</si>
  <si>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</si>
  <si>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</si>
  <si>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</si>
  <si>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</si>
  <si>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</si>
  <si>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</si>
  <si>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</si>
  <si>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</si>
  <si>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</si>
  <si>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</si>
  <si>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</si>
  <si>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</si>
  <si>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</si>
  <si>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</si>
  <si>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</si>
  <si>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</si>
  <si>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</si>
  <si>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</si>
  <si>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</si>
  <si>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</si>
  <si>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</si>
  <si>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</si>
  <si>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</si>
  <si>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</si>
  <si>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</si>
  <si>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</si>
  <si>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</si>
  <si>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</si>
  <si>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</si>
  <si>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</si>
  <si>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</si>
  <si>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</si>
  <si>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</si>
  <si>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</si>
  <si>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</si>
  <si>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</si>
  <si>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</si>
  <si>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</si>
  <si>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</si>
  <si>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</si>
  <si>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</si>
  <si>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</si>
  <si>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</si>
  <si>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</si>
  <si>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</si>
  <si>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</si>
  <si>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</si>
  <si>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</si>
  <si>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</si>
  <si>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</si>
  <si>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</si>
  <si>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</si>
  <si>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</si>
  <si>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</si>
  <si>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</si>
  <si>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</si>
  <si>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</si>
  <si>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</si>
  <si>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</si>
  <si>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</si>
  <si>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</si>
  <si>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</si>
  <si>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</si>
  <si>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</si>
  <si>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</si>
  <si>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</si>
  <si>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</si>
  <si>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</si>
  <si>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</si>
  <si>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</si>
  <si>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</si>
  <si>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</si>
  <si>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</si>
  <si>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</si>
  <si>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</si>
  <si>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</si>
  <si>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</si>
  <si>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</si>
  <si>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</si>
  <si>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</si>
  <si>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</si>
  <si>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</si>
  <si>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</si>
  <si>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</si>
  <si>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</si>
  <si>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</si>
  <si>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</si>
  <si>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</si>
  <si>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</si>
  <si>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</si>
  <si>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</si>
  <si>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</si>
  <si>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</si>
  <si>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</si>
  <si>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</si>
  <si>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</si>
  <si>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</si>
  <si>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</si>
  <si>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</si>
  <si>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</si>
  <si>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</si>
  <si>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</si>
  <si>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</si>
  <si>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</si>
  <si>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</si>
  <si>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</si>
  <si>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</si>
  <si>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</si>
  <si>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</si>
  <si>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</si>
  <si>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</si>
  <si>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</si>
  <si>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</si>
  <si>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</si>
  <si>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</si>
  <si>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</si>
  <si>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</si>
  <si>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</si>
  <si>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</si>
  <si>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</si>
  <si>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</si>
  <si>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</si>
  <si>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</si>
  <si>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</si>
  <si>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</si>
  <si>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</si>
  <si>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</si>
  <si>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</si>
  <si>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</si>
  <si>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</si>
  <si>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</si>
  <si>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</si>
  <si>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</si>
  <si>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</si>
  <si>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</si>
  <si>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</si>
  <si>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</si>
  <si>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</si>
  <si>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</si>
  <si>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</si>
  <si>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</si>
  <si>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</si>
  <si>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</si>
  <si>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</si>
  <si>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</si>
  <si>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</si>
  <si>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</si>
  <si>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</si>
  <si>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</si>
  <si>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</si>
  <si>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</si>
  <si>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</si>
  <si>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</si>
  <si>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</si>
  <si>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</si>
  <si>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</si>
  <si>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</si>
  <si>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</si>
  <si>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</si>
  <si>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</si>
  <si>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</si>
  <si>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</si>
  <si>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</si>
  <si>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</si>
  <si>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</si>
  <si>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</si>
  <si>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</si>
  <si>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</si>
  <si>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</si>
  <si>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</si>
  <si>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</si>
  <si>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</si>
  <si>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</si>
  <si>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</si>
  <si>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</si>
  <si>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</si>
  <si>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</si>
  <si>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</si>
  <si>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</si>
  <si>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</si>
  <si>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</si>
  <si>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</si>
  <si>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</si>
  <si>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</si>
  <si>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</si>
  <si>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</si>
  <si>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</si>
  <si>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</si>
  <si>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</si>
  <si>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</si>
  <si>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</si>
  <si>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</si>
  <si>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</si>
  <si>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</si>
  <si>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</si>
  <si>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</si>
  <si>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</si>
  <si>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</si>
  <si>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</si>
  <si>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</si>
  <si>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</si>
  <si>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</si>
  <si>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</si>
  <si>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</si>
  <si>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</si>
  <si>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</si>
  <si>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</si>
  <si>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</si>
  <si>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</si>
  <si>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</si>
  <si>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</si>
  <si>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</si>
  <si>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</si>
  <si>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</si>
  <si>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</si>
  <si>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</si>
  <si>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</si>
  <si>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</si>
  <si>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</si>
  <si>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</si>
  <si>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</si>
  <si>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</si>
  <si>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</si>
  <si>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</si>
  <si>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</si>
  <si>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</si>
  <si>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</si>
  <si>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</si>
  <si>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</si>
  <si>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</si>
  <si>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</si>
  <si>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</si>
  <si>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</si>
  <si>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</si>
  <si>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</si>
  <si>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</si>
  <si>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</si>
  <si>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</si>
  <si>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</si>
  <si>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</si>
  <si>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</si>
  <si>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</si>
  <si>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</si>
  <si>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</si>
  <si>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</si>
  <si>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</si>
  <si>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</si>
  <si>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</si>
  <si>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</si>
  <si>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</si>
  <si>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</si>
  <si>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</si>
  <si>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</si>
  <si>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</si>
  <si>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</si>
  <si>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</si>
  <si>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</si>
  <si>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</si>
  <si>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</si>
  <si>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</si>
  <si>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</si>
  <si>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</si>
  <si>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</si>
  <si>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</si>
  <si>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</si>
  <si>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</si>
  <si>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</si>
  <si>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</si>
  <si>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</si>
  <si>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</si>
  <si>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</si>
  <si>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</si>
  <si>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</si>
  <si>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</si>
  <si>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</si>
  <si>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</si>
  <si>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</si>
  <si>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</si>
  <si>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</si>
  <si>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</si>
  <si>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</si>
  <si>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</si>
  <si>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</si>
  <si>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</si>
  <si>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</si>
  <si>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</si>
  <si>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</si>
  <si>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</si>
  <si>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</si>
  <si>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</si>
  <si>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</si>
  <si>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</si>
  <si>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</si>
  <si>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</si>
  <si>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</si>
  <si>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</si>
  <si>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</si>
  <si>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</si>
  <si>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</si>
  <si>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</si>
  <si>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</si>
  <si>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</si>
  <si>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</si>
  <si>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</si>
  <si>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</si>
  <si>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</si>
  <si>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</si>
  <si>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</si>
  <si>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</si>
  <si>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</si>
  <si>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</si>
  <si>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</si>
  <si>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</si>
  <si>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</si>
  <si>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</si>
  <si>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</si>
  <si>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</si>
  <si>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</si>
  <si>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</si>
  <si>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</si>
  <si>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</si>
  <si>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</si>
  <si>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</si>
  <si>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</si>
  <si>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</si>
  <si>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</si>
  <si>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</si>
  <si>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</si>
  <si>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</si>
  <si>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</si>
  <si>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</si>
  <si>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</si>
  <si>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</si>
  <si>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</si>
  <si>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</si>
  <si>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</si>
  <si>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</si>
  <si>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</si>
  <si>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</si>
  <si>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</si>
  <si>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</si>
  <si>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</si>
  <si>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</si>
  <si>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</si>
  <si>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</si>
  <si>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</si>
  <si>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</si>
  <si>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</si>
  <si>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</si>
  <si>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</si>
  <si>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</si>
  <si>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</si>
  <si>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</si>
  <si>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</si>
  <si>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</si>
  <si>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</si>
  <si>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</si>
  <si>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</si>
  <si>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</si>
  <si>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</si>
  <si>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</si>
  <si>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</si>
  <si>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</si>
  <si>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</si>
  <si>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</si>
  <si>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</si>
  <si>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</si>
  <si>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</si>
  <si>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</si>
  <si>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</si>
  <si>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</si>
  <si>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</si>
  <si>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</si>
  <si>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</si>
  <si>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</si>
  <si>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</si>
  <si>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</si>
  <si>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</si>
  <si>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</si>
  <si>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</si>
  <si>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</si>
  <si>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</si>
  <si>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</si>
  <si>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</si>
  <si>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</si>
  <si>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</si>
  <si>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</si>
  <si>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</si>
  <si>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</si>
  <si>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</si>
  <si>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</si>
  <si>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</si>
  <si>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</si>
  <si>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</si>
  <si>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</si>
  <si>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</si>
  <si>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</si>
  <si>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</si>
  <si>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</si>
  <si>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</si>
  <si>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</si>
  <si>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</si>
  <si>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</si>
  <si>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</si>
  <si>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</si>
  <si>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</si>
  <si>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</si>
  <si>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</si>
  <si>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</si>
  <si>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</si>
  <si>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</si>
  <si>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</si>
  <si>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</si>
  <si>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</si>
  <si>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</si>
  <si>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</si>
  <si>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</si>
  <si>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</si>
  <si>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</si>
  <si>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</si>
  <si>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</si>
  <si>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</si>
  <si>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</si>
  <si>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</si>
  <si>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</si>
  <si>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</si>
  <si>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</si>
  <si>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</si>
  <si>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</si>
  <si>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</si>
  <si>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</si>
  <si>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</si>
  <si>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</si>
  <si>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</si>
  <si>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</si>
  <si>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</si>
  <si>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</si>
  <si>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</si>
  <si>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</si>
  <si>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</si>
  <si>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</si>
  <si>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</si>
  <si>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</si>
  <si>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</si>
  <si>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</si>
  <si>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</si>
  <si>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</si>
  <si>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</si>
  <si>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</si>
  <si>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</si>
  <si>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</si>
  <si>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</si>
  <si>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</si>
  <si>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</si>
  <si>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</si>
  <si>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</si>
  <si>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</si>
  <si>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</si>
  <si>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</si>
  <si>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</si>
  <si>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</si>
  <si>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</si>
  <si>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</si>
  <si>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</si>
  <si>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</si>
  <si>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</si>
  <si>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</si>
  <si>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</si>
  <si>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</si>
  <si>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</si>
  <si>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</si>
  <si>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</si>
  <si>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</si>
  <si>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</si>
  <si>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</si>
  <si>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</si>
  <si>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</si>
  <si>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</si>
  <si>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</si>
  <si>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</si>
  <si>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</si>
  <si>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</si>
  <si>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</si>
  <si>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</si>
  <si>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</si>
  <si>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</si>
  <si>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</si>
  <si>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</si>
  <si>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</si>
  <si>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</si>
  <si>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</si>
  <si>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</si>
  <si>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</si>
  <si>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</si>
  <si>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</si>
  <si>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</si>
  <si>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</si>
  <si>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</si>
  <si>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</si>
  <si>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</si>
  <si>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</si>
  <si>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</si>
  <si>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</si>
  <si>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</si>
  <si>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</si>
  <si>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</si>
  <si>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</si>
  <si>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</si>
  <si>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</si>
  <si>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</si>
  <si>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</si>
  <si>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</si>
  <si>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</si>
  <si>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</si>
  <si>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</si>
  <si>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</si>
  <si>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</si>
  <si>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</si>
  <si>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</si>
  <si>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</si>
  <si>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</si>
  <si>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</si>
  <si>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</si>
  <si>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</si>
  <si>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</si>
  <si>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</si>
  <si>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</si>
  <si>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</si>
  <si>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</si>
  <si>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</si>
  <si>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</si>
  <si>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</si>
  <si>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</si>
  <si>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</si>
  <si>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</si>
  <si>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</si>
  <si>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</si>
  <si>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</si>
  <si>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</si>
  <si>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</si>
  <si>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</si>
  <si>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</si>
  <si>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</si>
  <si>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</si>
  <si>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</si>
  <si>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</si>
  <si>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</si>
  <si>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</si>
  <si>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</si>
  <si>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</si>
  <si>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</si>
  <si>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</si>
  <si>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</si>
  <si>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</si>
  <si>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</si>
  <si>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</si>
  <si>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</si>
  <si>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</si>
  <si>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</si>
  <si>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</si>
  <si>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</si>
  <si>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</si>
  <si>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</si>
  <si>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</si>
  <si>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</si>
  <si>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</si>
  <si>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</si>
  <si>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</si>
  <si>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</si>
  <si>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</si>
  <si>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</si>
  <si>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</si>
  <si>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</si>
  <si>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</si>
  <si>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</si>
  <si>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</si>
  <si>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</si>
  <si>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</si>
  <si>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</si>
  <si>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</si>
  <si>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</si>
  <si>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</si>
  <si>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</si>
  <si>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</si>
  <si>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</si>
  <si>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</si>
  <si>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</si>
  <si>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</si>
  <si>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</si>
  <si>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</si>
  <si>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</si>
  <si>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</si>
  <si>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</si>
  <si>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</si>
  <si>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</si>
  <si>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</si>
  <si>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</si>
  <si>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</si>
  <si>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</si>
  <si>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</si>
  <si>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</si>
  <si>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</si>
  <si>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</si>
  <si>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</si>
  <si>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</si>
  <si>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</si>
  <si>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</si>
  <si>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</si>
  <si>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</si>
  <si>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</si>
  <si>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</si>
  <si>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</si>
  <si>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</si>
  <si>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</si>
  <si>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</si>
  <si>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</si>
  <si>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</si>
  <si>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</si>
  <si>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</si>
  <si>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</si>
  <si>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</si>
  <si>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</si>
  <si>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</si>
  <si>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</si>
  <si>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</si>
  <si>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</si>
  <si>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</si>
  <si>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</si>
  <si>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</si>
  <si>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</si>
  <si>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</si>
  <si>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</si>
  <si>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</si>
  <si>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</si>
  <si>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</si>
  <si>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</si>
  <si>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</si>
  <si>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</si>
  <si>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</si>
  <si>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</si>
  <si>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</si>
  <si>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</si>
  <si>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</si>
  <si>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</si>
  <si>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</si>
  <si>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</si>
  <si>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</si>
  <si>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</si>
  <si>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</si>
  <si>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</si>
  <si>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</si>
  <si>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</si>
  <si>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</si>
  <si>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</si>
  <si>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</si>
  <si>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</si>
  <si>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</si>
  <si>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</si>
  <si>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</si>
  <si>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</si>
  <si>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</si>
  <si>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</si>
  <si>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</si>
  <si>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</si>
  <si>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</si>
  <si>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</si>
  <si>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</si>
  <si>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</si>
  <si>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</si>
  <si>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</si>
  <si>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</si>
  <si>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</si>
  <si>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</si>
  <si>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</si>
  <si>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</si>
  <si>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</si>
  <si>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</si>
  <si>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</si>
  <si>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</si>
  <si>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</si>
  <si>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</si>
  <si>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</si>
  <si>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</si>
  <si>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</si>
  <si>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</si>
  <si>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</si>
  <si>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</si>
  <si>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</si>
  <si>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</si>
  <si>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</si>
  <si>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</si>
  <si>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</si>
  <si>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</si>
  <si>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</si>
  <si>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</si>
  <si>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</si>
  <si>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</si>
  <si>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</si>
  <si>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</si>
  <si>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</si>
  <si>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</si>
  <si>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</si>
  <si>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</si>
  <si>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</si>
  <si>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</si>
  <si>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</si>
  <si>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</si>
  <si>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</si>
  <si>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</si>
  <si>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</si>
  <si>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</si>
  <si>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</si>
  <si>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</si>
  <si>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</si>
  <si>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</si>
  <si>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</si>
  <si>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</si>
  <si>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</si>
  <si>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</si>
  <si>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</si>
  <si>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</si>
  <si>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</si>
  <si>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</si>
  <si>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</si>
  <si>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</si>
  <si>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</si>
  <si>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</si>
  <si>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</si>
  <si>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</si>
  <si>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</si>
  <si>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</si>
  <si>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</si>
  <si>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</si>
  <si>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</si>
  <si>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</si>
  <si>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</si>
  <si>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</si>
  <si>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</si>
  <si>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</si>
  <si>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</si>
  <si>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</si>
  <si>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</si>
  <si>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</si>
  <si>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</si>
  <si>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</si>
  <si>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</si>
  <si>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</si>
  <si>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</si>
  <si>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</si>
  <si>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</si>
  <si>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</si>
  <si>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</si>
  <si>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</si>
  <si>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</si>
  <si>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</si>
  <si>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</si>
  <si>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</si>
  <si>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</si>
  <si>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</si>
  <si>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</si>
  <si>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</si>
  <si>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</si>
  <si>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</si>
  <si>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</si>
  <si>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</si>
  <si>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</si>
  <si>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</si>
  <si>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</si>
  <si>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</si>
  <si>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</si>
  <si>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</si>
  <si>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</si>
  <si>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</si>
  <si>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</si>
  <si>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</si>
  <si>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</si>
  <si>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</si>
  <si>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</si>
  <si>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</si>
  <si>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</si>
  <si>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</si>
  <si>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</si>
  <si>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</si>
  <si>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</si>
  <si>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</si>
  <si>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</si>
  <si>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</si>
  <si>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</si>
  <si>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</si>
  <si>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</si>
  <si>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</si>
  <si>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</si>
  <si>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</si>
  <si>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</si>
  <si>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</si>
  <si>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</si>
  <si>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</si>
  <si>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</si>
  <si>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</si>
  <si>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</si>
  <si>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</si>
  <si>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</si>
  <si>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</si>
  <si>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</si>
  <si>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</si>
  <si>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</si>
  <si>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</si>
  <si>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</si>
  <si>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</si>
  <si>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</si>
  <si>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</si>
  <si>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</si>
  <si>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</si>
  <si>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</si>
  <si>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</si>
  <si>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</si>
  <si>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</si>
  <si>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</si>
  <si>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</si>
  <si>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</si>
  <si>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</si>
  <si>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</si>
  <si>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</si>
  <si>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</si>
  <si>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</si>
  <si>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</si>
  <si>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</si>
  <si>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</si>
  <si>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</si>
  <si>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</si>
  <si>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</si>
  <si>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</si>
  <si>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</si>
  <si>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</si>
  <si>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</si>
  <si>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</si>
  <si>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</si>
  <si>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</si>
  <si>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</si>
  <si>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</si>
  <si>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</si>
  <si>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</si>
  <si>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</si>
  <si>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</si>
  <si>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</si>
  <si>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</si>
  <si>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</si>
  <si>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</si>
  <si>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</si>
  <si>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</si>
  <si>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</si>
  <si>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</si>
  <si>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</si>
  <si>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</si>
  <si>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</si>
  <si>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</si>
  <si>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</si>
  <si>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</si>
  <si>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</si>
  <si>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</si>
  <si>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</si>
  <si>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</si>
  <si>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</si>
  <si>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</si>
  <si>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</si>
  <si>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</si>
  <si>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</si>
  <si>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</si>
  <si>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</si>
  <si>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</si>
  <si>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</si>
  <si>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</si>
  <si>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</si>
  <si>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</si>
  <si>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</si>
  <si>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</si>
  <si>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</si>
  <si>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</si>
  <si>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</si>
  <si>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</si>
  <si>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</si>
  <si>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</si>
  <si>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</si>
  <si>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</si>
  <si>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</si>
  <si>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</si>
  <si>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</si>
  <si>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</si>
  <si>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</si>
  <si>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</si>
  <si>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</si>
  <si>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</si>
  <si>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</si>
  <si>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</si>
  <si>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</si>
  <si>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</si>
  <si>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</si>
  <si>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</si>
  <si>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</si>
  <si>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</si>
  <si>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</si>
  <si>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</si>
  <si>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</si>
  <si>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</si>
  <si>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</si>
  <si>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</si>
  <si>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</si>
  <si>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</si>
  <si>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</si>
  <si>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</si>
  <si>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</si>
  <si>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</si>
  <si>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</si>
  <si>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</si>
  <si>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</si>
  <si>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</si>
  <si>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</si>
  <si>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</si>
  <si>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</si>
  <si>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</si>
  <si>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</si>
  <si>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</si>
  <si>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</si>
  <si>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</si>
  <si>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</si>
  <si>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</si>
  <si>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</si>
  <si>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</si>
  <si>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</si>
  <si>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</si>
  <si>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</si>
  <si>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</si>
  <si>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</si>
  <si>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</si>
  <si>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</si>
  <si>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</si>
  <si>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</si>
  <si>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</si>
  <si>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</si>
  <si>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</si>
  <si>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</si>
  <si>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</si>
  <si>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</si>
  <si>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</si>
  <si>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</si>
  <si>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</si>
  <si>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</si>
  <si>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</si>
  <si>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</si>
  <si>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</si>
  <si>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</si>
  <si>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</si>
  <si>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</si>
  <si>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</si>
  <si>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</si>
  <si>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</si>
  <si>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</si>
  <si>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</si>
  <si>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</si>
  <si>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</si>
  <si>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</si>
  <si>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</si>
  <si>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</si>
  <si>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</si>
  <si>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</si>
  <si>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</si>
  <si>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</si>
  <si>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</si>
  <si>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</si>
  <si>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</si>
  <si>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</si>
  <si>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</si>
  <si>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</si>
  <si>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</si>
  <si>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</si>
  <si>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</si>
  <si>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</si>
  <si>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</si>
  <si>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</si>
  <si>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</si>
  <si>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</si>
  <si>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</si>
  <si>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</si>
  <si>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</si>
  <si>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</si>
  <si>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</si>
  <si>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</si>
  <si>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</si>
  <si>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</si>
  <si>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</si>
  <si>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</si>
  <si>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</si>
  <si>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</si>
  <si>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</si>
  <si>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</si>
  <si>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</si>
  <si>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</si>
  <si>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</si>
  <si>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</si>
  <si>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</si>
  <si>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</si>
  <si>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</si>
  <si>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</si>
  <si>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</si>
  <si>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</si>
  <si>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</si>
  <si>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</si>
  <si>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</si>
  <si>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</si>
  <si>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</si>
  <si>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</si>
  <si>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</si>
  <si>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</si>
  <si>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</si>
  <si>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</si>
  <si>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</si>
  <si>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</si>
  <si>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</si>
  <si>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</si>
  <si>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</si>
  <si>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</si>
  <si>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</si>
  <si>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</si>
  <si>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</si>
  <si>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</si>
  <si>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</si>
  <si>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</si>
  <si>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</si>
  <si>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</si>
  <si>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</si>
  <si>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</si>
  <si>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</si>
  <si>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</si>
  <si>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</si>
  <si>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</si>
  <si>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</si>
  <si>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</si>
  <si>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</si>
  <si>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</si>
  <si>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</si>
  <si>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</si>
  <si>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</si>
  <si>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</si>
  <si>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</si>
  <si>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</si>
  <si>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</si>
  <si>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</si>
  <si>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</si>
  <si>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</si>
  <si>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</si>
  <si>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</si>
  <si>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</si>
  <si>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</si>
  <si>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</si>
  <si>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</si>
  <si>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</si>
  <si>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</si>
  <si>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</si>
  <si>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</si>
  <si>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</si>
  <si>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</si>
  <si>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</si>
  <si>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</si>
  <si>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</si>
  <si>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</si>
  <si>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</si>
  <si>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</si>
  <si>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</si>
  <si>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</si>
  <si>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</si>
  <si>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</si>
  <si>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</si>
  <si>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</si>
  <si>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</si>
  <si>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</si>
  <si>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</si>
  <si>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</si>
  <si>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</si>
  <si>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</si>
  <si>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</si>
  <si>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</si>
  <si>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</si>
  <si>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</si>
  <si>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</si>
  <si>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</si>
  <si>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</si>
  <si>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</si>
  <si>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</si>
  <si>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</si>
  <si>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</si>
  <si>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</si>
  <si>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</si>
  <si>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</si>
  <si>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</si>
  <si>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</si>
  <si>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</si>
  <si>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</si>
  <si>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</si>
  <si>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</si>
  <si>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</si>
  <si>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</si>
  <si>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</si>
  <si>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</si>
  <si>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</si>
  <si>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</si>
  <si>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</si>
  <si>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</si>
  <si>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</si>
  <si>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</si>
  <si>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</si>
  <si>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</si>
  <si>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</si>
  <si>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</si>
  <si>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</si>
  <si>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</si>
  <si>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</si>
  <si>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</si>
  <si>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</si>
  <si>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</si>
  <si>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</si>
  <si>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</si>
  <si>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</si>
  <si>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</si>
  <si>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</si>
  <si>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</si>
  <si>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</si>
  <si>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</si>
  <si>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</si>
  <si>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</si>
  <si>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</si>
  <si>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</si>
  <si>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</si>
  <si>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</si>
  <si>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</si>
  <si>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</si>
  <si>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</si>
  <si>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</si>
  <si>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</si>
  <si>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</si>
  <si>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</si>
  <si>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</si>
  <si>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</si>
  <si>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</si>
  <si>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</si>
  <si>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</si>
  <si>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</si>
  <si>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</si>
  <si>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</si>
  <si>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</si>
  <si>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</si>
  <si>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</si>
  <si>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</si>
  <si>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</si>
  <si>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</si>
  <si>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</si>
  <si>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</si>
  <si>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</si>
  <si>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</si>
  <si>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</si>
  <si>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</si>
  <si>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</si>
  <si>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</si>
  <si>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</si>
  <si>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</si>
  <si>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</si>
  <si>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</si>
  <si>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</si>
  <si>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</si>
  <si>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</si>
  <si>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</si>
  <si>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</si>
  <si>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</si>
  <si>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</si>
  <si>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</si>
  <si>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</si>
  <si>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</si>
  <si>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</si>
  <si>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</si>
  <si>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</si>
  <si>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</si>
  <si>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</si>
  <si>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</si>
  <si>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</si>
  <si>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</si>
  <si>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</si>
  <si>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</si>
  <si>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</si>
  <si>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</si>
  <si>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</si>
  <si>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</si>
  <si>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</si>
  <si>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</si>
  <si>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</si>
  <si>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</si>
  <si>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</si>
  <si>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</si>
  <si>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</si>
  <si>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</si>
  <si>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</si>
  <si>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</si>
  <si>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</si>
  <si>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</si>
  <si>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</si>
  <si>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</si>
  <si>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</si>
  <si>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</si>
  <si>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</si>
  <si>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</si>
  <si>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</si>
  <si>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</si>
  <si>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</si>
  <si>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</si>
  <si>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</si>
  <si>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</si>
  <si>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</si>
  <si>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</si>
  <si>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</si>
  <si>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</si>
  <si>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</si>
  <si>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</si>
  <si>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</si>
  <si>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</si>
  <si>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</si>
  <si>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</si>
  <si>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</si>
  <si>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</si>
  <si>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</si>
  <si>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</si>
  <si>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</si>
  <si>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</si>
  <si>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</si>
  <si>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</si>
  <si>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</si>
  <si>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</si>
  <si>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</si>
  <si>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</si>
  <si>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</si>
  <si>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</si>
  <si>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</si>
  <si>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</si>
  <si>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</si>
  <si>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</si>
  <si>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</si>
  <si>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</si>
  <si>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</si>
  <si>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</si>
  <si>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</si>
  <si>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</si>
  <si>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</si>
  <si>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</si>
  <si>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</si>
  <si>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</si>
  <si>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</si>
  <si>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</si>
  <si>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</si>
  <si>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</si>
  <si>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</si>
  <si>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</si>
  <si>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</si>
  <si>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</si>
  <si>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</si>
  <si>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</si>
  <si>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</si>
  <si>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</si>
  <si>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</si>
  <si>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</si>
  <si>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</si>
  <si>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</si>
  <si>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</si>
  <si>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</si>
  <si>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</si>
  <si>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</si>
  <si>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</si>
  <si>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</si>
  <si>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</si>
  <si>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</si>
  <si>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</si>
  <si>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</si>
  <si>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</si>
  <si>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</si>
  <si>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</si>
  <si>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</si>
  <si>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</si>
  <si>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</si>
  <si>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</si>
  <si>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</si>
  <si>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</si>
  <si>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</si>
  <si>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</si>
  <si>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</si>
  <si>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</si>
  <si>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</si>
  <si>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</si>
  <si>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</si>
  <si>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</si>
  <si>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</si>
  <si>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</si>
  <si>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PCM-20251022-00001201</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</si>
  <si>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</si>
  <si>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</si>
  <si>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</si>
  <si>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</si>
  <si>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</si>
  <si>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</si>
  <si>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</si>
  <si>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</si>
  <si>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</si>
  <si>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</si>
  <si>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</si>
  <si>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</si>
  <si>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</si>
  <si>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</si>
  <si>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</si>
  <si>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</si>
  <si>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</si>
  <si>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</si>
  <si>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</si>
  <si>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</si>
  <si>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</si>
  <si>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</si>
  <si>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</si>
  <si>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</si>
  <si>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</si>
  <si>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</si>
  <si>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</si>
  <si>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</si>
  <si>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</si>
  <si>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</si>
  <si>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</si>
  <si>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</si>
  <si>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</si>
  <si>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</si>
  <si>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</si>
  <si>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</si>
  <si>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</si>
  <si>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</si>
  <si>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</si>
  <si>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</si>
  <si>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</si>
  <si>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</si>
  <si>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</si>
  <si>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</si>
  <si>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</si>
  <si>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</si>
  <si>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</si>
  <si>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</si>
  <si>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</si>
  <si>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</si>
  <si>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</si>
  <si>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</si>
  <si>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</si>
  <si>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</si>
  <si>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</si>
  <si>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</si>
  <si>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</si>
  <si>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</si>
  <si>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</si>
  <si>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</si>
  <si>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</si>
  <si>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</si>
  <si>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</si>
  <si>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</si>
  <si>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</si>
  <si>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</si>
  <si>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</si>
  <si>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</si>
  <si>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</si>
  <si>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</si>
  <si>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</si>
  <si>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</si>
  <si>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</si>
  <si>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</si>
  <si>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</si>
  <si>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</si>
  <si>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</si>
  <si>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</si>
  <si>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</si>
  <si>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</si>
  <si>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</si>
  <si>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</si>
  <si>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</si>
  <si>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</si>
  <si>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</si>
  <si>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</si>
  <si>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</si>
  <si>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</si>
  <si>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</si>
  <si>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</si>
  <si>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</si>
  <si>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</si>
  <si>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</si>
  <si>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</si>
  <si>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</si>
  <si>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</si>
  <si>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</si>
  <si>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</si>
  <si>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</si>
  <si>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</si>
  <si>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</si>
  <si>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</si>
  <si>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</si>
  <si>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PCM-20251022-00001258</t>
  </si>
  <si>
    <t xml:space="preserve">ETA 60 mins </t>
  </si>
  <si>
    <t>PCM-20251022-00001227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</si>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</sst>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289.61840451388707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9.1234160879612318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15822</v>
      </c>
      <c r="E4" s="137" t="s">
        <v>38998</v>
      </c>
      <c r="F4" s="138">
        <v>45952.526331018518</v>
      </c>
      <c r="G4" s="139">
        <f ca="1">IFERROR(NOW()-F4,"")</f>
        <v>4.0499421294953208E-2</v>
      </c>
      <c r="H4" s="138">
        <v>45952.5155787037</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45952.566830439813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45952.566830439813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45952.566830439813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45952.566830439813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45952.566830439813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45952.566830439813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45952.566830439813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45952.566830439813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45952.566830439813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45952.566830439813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45952.566830439813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45952.566830439813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45952.566830439813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45952.566830439813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45952.566830439813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45952.566830439813</v>
      </c>
      <c r="H20" s="138"/>
      <c r="I20" s="136" t="str">
        <f>IFERROR(VLOOKUP(D20,DB!A:F,6,0),"")</f>
        <v/>
      </c>
      <c r="J20" s="136" t="str">
        <f>IFERROR(VLOOKUP(D20,DB!A:G,7,0),"")</f>
        <v/>
      </c>
      <c r="K20" s="140"/>
      <c r="L20" s="141" t="str">
        <f>IFERROR(VLOOKUP(D20,DB!A:I,9,0),"")</f>
        <v/>
      </c>
    </row>
    <row r="21" spans="1:12" ht="15" customHeight="1">
      <c r="A21" s="147"/>
      <c r="B21" s="148" t="str">
        <f>IFERROR(VLOOKUP(D21,DB!A:K,11,0),"")</f>
        <v/>
      </c>
      <c r="C21" s="148"/>
      <c r="D21" s="148"/>
      <c r="E21" s="149"/>
      <c r="F21" s="150"/>
      <c r="G21" s="151">
        <f ca="1">IFERROR(NOW()-F21,"")</f>
        <v>45952.566830439813</v>
      </c>
      <c r="H21" s="150"/>
      <c r="I21" s="148" t="str">
        <f>IFERROR(VLOOKUP(D21,DB!A:F,6,0),"")</f>
        <v/>
      </c>
      <c r="J21" s="148" t="str">
        <f>IFERROR(VLOOKUP(D21,DB!A:G,7,0),"")</f>
        <v/>
      </c>
      <c r="K21" s="152"/>
      <c r="L21" s="153" t="str">
        <f>IFERROR(VLOOKUP(D21,DB!A:I,9,0),"")</f>
        <v/>
      </c>
    </row>
    <row r="22" spans="1:12" ht="15" customHeight="1">
      <c r="A22" s="135"/>
      <c r="B22" s="136" t="str">
        <f>IFERROR(VLOOKUP(D22,DB!A:K,11,0),"")</f>
        <v/>
      </c>
      <c r="C22" s="136"/>
      <c r="D22" s="136"/>
      <c r="E22" s="137"/>
      <c r="F22" s="138"/>
      <c r="G22" s="139">
        <f ca="1">IFERROR(NOW()-F22,"")</f>
        <v>45952.566830439813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45952.566830439813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45952.566830439813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45952.566830439813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45952.566830439813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45952.566830439813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45952.566830439813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45952.566830439813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45952.566830439813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45952.566830439813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45952.566830439813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45952.566830439813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45952.566830439813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45952.566830439813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45952.566830439813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45952.566830439813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45952.566830439813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45952.566830439813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45952.566830439813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45952.566830439813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45952.566830439813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45952.566830439813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45952.566830439813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45952.566830439813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45952.566830439813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45952.566830439813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45952.566830439813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45952.566830439813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45952.566830439813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45952.566830439813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45952.566830439813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45952.566830439813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45952.566830439813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45952.566830439813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45952.566830439813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45952.566830439813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45952.566830439813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45952.566830439813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45952.566830439813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45952.566830439813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45952.566830439813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45952.566830439813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45952.566830439813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45952.566830439813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45952.566830439813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45952.566830439813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45952.566830439813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45952.566830439813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45952.566830439813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45952.566830439813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45952.566830439813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45952.566830439813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45952.566830439813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45952.566830439813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45952.566830439813</v>
      </c>
      <c r="H76" s="138"/>
      <c r="I76" s="136" t="str">
        <f>IFERROR(VLOOKUP(D76,DB!A:F,6,0),"")</f>
        <v/>
      </c>
      <c r="J76" s="136" t="str">
        <f>IFERROR(VLOOKUP(D76,DB!A:G,7,0),"")</f>
        <v/>
      </c>
      <c r="K76" s="140"/>
      <c r="L76" s="141" t="str">
        <f>IFERROR(VLOOKUP(D76,DB!A:I,9,0),"")</f>
        <v/>
      </c>
    </row>
    <row r="77" spans="1:12" ht="15" customHeight="1">
      <c r="A77" s="147"/>
      <c r="B77" s="148" t="str">
        <f>IFERROR(VLOOKUP(D77,DB!A:K,11,0),"")</f>
        <v/>
      </c>
      <c r="C77" s="148"/>
      <c r="D77" s="148"/>
      <c r="E77" s="149"/>
      <c r="F77" s="150"/>
      <c r="G77" s="151">
        <f ca="1">IFERROR(NOW()-F77,"")</f>
        <v>45952.566830439813</v>
      </c>
      <c r="H77" s="150"/>
      <c r="I77" s="148" t="str">
        <f>IFERROR(VLOOKUP(D77,DB!A:F,6,0),"")</f>
        <v/>
      </c>
      <c r="J77" s="148" t="str">
        <f>IFERROR(VLOOKUP(D77,DB!A:G,7,0),"")</f>
        <v/>
      </c>
      <c r="K77" s="152"/>
      <c r="L77" s="153" t="str">
        <f>IFERROR(VLOOKUP(D77,DB!A:I,9,0),"")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145.83974710648181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127.56699247685174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8.0710549768482451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0.10674942129116971</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0.11716608796268702</v>
      </c>
      <c r="H7" s="117" t="s">
        <v>39093</v>
      </c>
      <c r="I7" s="18" t="str">
        <f>IFERROR(VLOOKUP(D7,DB!A:F,6,0),"")</f>
        <v>SCECO</v>
      </c>
      <c r="J7" s="18" t="str">
        <f>IFERROR(VLOOKUP(D7,DB!A:G,7,0),"")</f>
        <v>Vandalized</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39094</v>
      </c>
      <c r="B8" s="18" t="str">
        <f>IFERROR(VLOOKUP(D8,DB!A:K,11,0),"")</f>
        <v>R2</v>
      </c>
      <c r="C8" s="18">
        <v>1</v>
      </c>
      <c r="D8" s="18" t="s">
        <v>28697</v>
      </c>
      <c r="E8" s="116" t="s">
        <v>38998</v>
      </c>
      <c r="F8" s="117">
        <v>45952.489062499997</v>
      </c>
      <c r="G8" s="118">
        <f ca="1">IFERROR(NOW()-F8,"-")</f>
        <v>7.776793981611263E-2</v>
      </c>
      <c r="H8" s="117">
        <v>45952.483136574076</v>
      </c>
      <c r="I8" s="18" t="str">
        <f>IFERROR(VLOOKUP(D8,DB!A:F,6,0),"")</f>
        <v>SCECO</v>
      </c>
      <c r="J8" s="18" t="str">
        <f>IFERROR(VLOOKUP(D8,DB!A:G,7,0),"")</f>
        <v>Weak</v>
      </c>
      <c r="K8" s="19" t="s">
        <v>39095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45952.566830439813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45952.566830439813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45952.566830439813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45952.566830439813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45952.566830439813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45952.566830439813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45952.566830439813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45952.566830439813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45952.566830439813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45952.566830439813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45952.566830439813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45952.566830439813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45952.566830439813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45952.566830439813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45952.566830439813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45952.566830439813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45952.566830439813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45952.566830439813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45952.566830439813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45952.566830439813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45952.566830439813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45952.566830439813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45952.566830439813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45952.566830439813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45952.566830439813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45952.566830439813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45952.566830439813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45952.566830439813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45952.566830439813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45952.566830439813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45952.566830439813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45952.566830439813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45952.566830439813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45952.566830439813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45952.566830439813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45952.566830439813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45952.566830439813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45952.566830439813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45952.566830439813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45952.566830439813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45952.566830439813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45952.566830439813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45952.566830439813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45952.566830439813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45952.566830439813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45952.566830439813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45952.566830439813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45952.566830439813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45952.566830439813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45952.566830439813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45952.566830439813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45952.566830439813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45952.566830439813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45952.566830439813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45952.566830439813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45952.566830439813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45952.566830439813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45952.566830439813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45952.566830439813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45952.566830439813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45952.566830439813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45952.566830439813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45952.566830439813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45952.566830439813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45952.566830439813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45952.566830439813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45952.566830439813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45952.566830439813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45952.566830439813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45952.566830439813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45952.566830439813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45952.566830439813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45952.566830439813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45952.566830439813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45952.566830439813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45952.566830439813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45952.566830439813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45952.566830439813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45952.566830439813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45952.566830439813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45952.566830439813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45952.566830439813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45952.566830439813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45952.566830439813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45952.566830439813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45952.566830439813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45952.566830439813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45952.566830439813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45952.566830439813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45952.566830439813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45952.566830439813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45952.566830439813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45952.566830439813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45952.566830439813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45952.566830439813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45952.566830439813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45952.566830439813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45952.566830439813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45952.566830439813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45952.566830439813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45952.566830439813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45952.566830439813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45952.566830439813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45952.566830439813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45952.566830439813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45952.566830439813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45952.566830439813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45952.566830439813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45952.566830439813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45952.566830439813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45952.566830439813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45952.566830439813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45952.566830439813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45952.566830439813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45952.566830439813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45952.566830439813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45952.566830439813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45952.566830439813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45952.566830439813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45952.566830439813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45952.566830439813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45952.566830439813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45952.566830439813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45952.566830439813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45952.566830439813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45952.566830439813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45952.566830439813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45952.566830439813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45952.566830439813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45952.566830439813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45952.566830439813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45952.566830439813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45952.566830439813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45952.566830439813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45952.566830439813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45952.566830439813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45952.566830439813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45952.566830439813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45952.566830439813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45952.566830439813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45952.566830439813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45952.566830439813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45952.566830439813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45952.566830439813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45952.566830439813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45952.566830439813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45952.566830439813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45952.566830439813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45952.566830439813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45952.566830439813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45952.566830439813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45952.566830439813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45952.566830439813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45952.566830439813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45952.566830439813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45952.566830439813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45952.566830439813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45952.566830439813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45952.566830439813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45952.566830439813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45952.566830439813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45952.566830439813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45952.566830439813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45952.566830439813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45952.566830439813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45952.566830439813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45952.566830439813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45952.566830439813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45952.566830439813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45952.566830439813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45952.566830439813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45952.566830439813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45952.566830439813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45952.566830439813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45952.566830439813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45952.566830439813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45952.566830439813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45952.566830439813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45952.566830439813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45952.566830439813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45952.566830439813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45952.566830439813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45952.566830439813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45952.566830439813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45952.566830439813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45952.566830439813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45952.566830439813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45952.566830439813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45952.566830439813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45952.566830439813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45952.566830439813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45952.566830439813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45952.566830439813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45952.566830439813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45952.566830439813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45952.566830439813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45952.566830439813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45952.566830439813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45952.566830439813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45952.566830439813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45952.566830439813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45952.566830439813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45952.566830439813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45952.566830439813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45952.566830439813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45952.566830439813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45952.566830439813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45952.566830439813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45952.566830439813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45952.566830439813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45952.566830439813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45952.566830439813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45952.566830439813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45952.566830439813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45952.566830439813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45952.566830439813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45952.566830439813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45952.566830439813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45952.566830439813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45952.566830439813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45952.566830439813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45952.566830439813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45952.566830439813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45952.566830439813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45952.566830439813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45952.566830439813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45952.566830439813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45952.566830439813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45952.566830439813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45952.566830439813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45952.566830439813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45952.566830439813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45952.566830439813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45952.566830439813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45952.566830439813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45952.566830439813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45952.566830439813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45952.566830439813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45952.566830439813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45952.566830439813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45952.566830439813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45952.566830439813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45952.566830439813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45952.566830439813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45952.566830439813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45952.566830439813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45952.566830439813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45952.566830439813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45952.566830439813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45952.566830439813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45952.566830439813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45952.566830439813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45952.566830439813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45952.566830439813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45952.566830439813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45952.566830439813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45952.566830439813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45952.566830439813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45952.566830439813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45952.566830439813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45952.566830439813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45952.566830439813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45952.566830439813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45952.566830439813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45952.566830439813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45952.566830439813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45952.566830439813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45952.566830439813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45952.566830439813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45952.566830439813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45952.566830439813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45952.566830439813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45952.566830439813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45952.566830439813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45952.566830439813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45952.566830439813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45952.566830439813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45952.566830439813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45952.566830439813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45952.566830439813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45952.566830439813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45952.566830439813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45952.566830439813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45952.566830439813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45952.566830439813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45952.566830439813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45952.566830439813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45952.566830439813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45952.566830439813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45952.566830439813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45952.566830439813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45952.566830439813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45952.566830439813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45952.566830439813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45952.566830439813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45952.566830439813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45952.566830439813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45952.566830439813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45952.566830439813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45952.566830439813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45952.566830439813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45952.566830439813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45952.566830439813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45952.566830439813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45952.566830439813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45952.566830439813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45952.566830439813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45952.566830439813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45952.566830439813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45952.566830439813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45952.566830439813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45952.566830439813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45952.566830439813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45952.566830439813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45952.566830439813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45952.566830439813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45952.566830439813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45952.566830439813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45952.566830439813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45952.566830439813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45952.566830439813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45952.566830439813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45952.566830439813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45952.566830439813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45952.566830439813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45952.566830439813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45952.566830439813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45952.566830439813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45952.566830439813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45952.566830439813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45952.566830439813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45952.566830439813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45952.566830439813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45952.566830439813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45952.566830439813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45952.566830439813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45952.566830439813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45952.566830439813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45952.566830439813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45952.566830439813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45952.566830439813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45952.566830439813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45952.566830439813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45952.566830439813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45952.566830439813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45952.566830439813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45952.566830439813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45952.566830439813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45952.566830439813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45952.566830439813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45952.566830439813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45952.566830439813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45952.566830439813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45952.566830439813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45952.566830439813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45952.566830439813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45952.566830439813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45952.566830439813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45952.566830439813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45952.566830439813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45952.566830439813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45952.566830439813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45952.566830439813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45952.566830439813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45952.566830439813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45952.566830439813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45952.566830439813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45952.566830439813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45952.566830439813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45952.566830439813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45952.566830439813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45952.566830439813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45952.566830439813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45952.566830439813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45952.566830439813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45952.566830439813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45952.566830439813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45952.566830439813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45952.566830439813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45952.566830439813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45952.566830439813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45952.566830439813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45952.566830439813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45952.566830439813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45952.566830439813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45952.566830439813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45952.566830439813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45952.566830439813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45952.566830439813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45952.566830439813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45952.566830439813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45952.566830439813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45952.566830439813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45952.566830439813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45952.566830439813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45952.566830439813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45952.566830439813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45952.566830439813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45952.566830439813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45952.566830439813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45952.566830439813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45952.566830439813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45952.566830439813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45952.566830439813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45952.566830439813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45952.566830439813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45952.566830439813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45952.566830439813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45952.566830439813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45952.566830439813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45952.566830439813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45952.566830439813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45952.566830439813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45952.566830439813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45952.566830439813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45952.566830439813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45952.566830439813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45952.566830439813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45952.566830439813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45952.566830439813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45952.566830439813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45952.566830439813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45952.566830439813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45952.566830439813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45952.566830439813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45952.566830439813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45952.566830439813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45952.566830439813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45952.566830439813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45952.566830439813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45952.566830439813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45952.566830439813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45952.566830439813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45952.566830439813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45952.566830439813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45952.566830439813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45952.566830439813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45952.566830439813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45952.566830439813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45952.566830439813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45952.566830439813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45952.566830439813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45952.566830439813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45952.566830439813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45952.566830439813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45952.566830439813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45952.566830439813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45952.566830439813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45952.566830439813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45952.566830439813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45952.566830439813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45952.566830439813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45952.566830439813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45952.566830439813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45952.566830439813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45952.566830439813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45952.566830439813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45952.566830439813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45952.566830439813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45952.566830439813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45952.566830439813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45952.566830439813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45952.566830439813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45952.566830439813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45952.566830439813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45952.566830439813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45952.566830439813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45952.566830439813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45952.566830439813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45952.566830439813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45952.566830439813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45952.566830439813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45952.566830439813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45952.566830439813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45952.566830439813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45952.566830439813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45952.566830439813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45952.566830439813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45952.566830439813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45952.566830439813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45952.566830439813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45952.566830439813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45952.566830439813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45952.566830439813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45952.566830439813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45952.566830439813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45952.566830439813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45952.566830439813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45952.566830439813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45952.566830439813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45952.566830439813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45952.566830439813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45952.566830439813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45952.566830439813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45952.566830439813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45952.566830439813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45952.566830439813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45952.566830439813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45952.566830439813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45952.566830439813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45952.566830439813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45952.566830439813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45952.566830439813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45952.566830439813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45952.566830439813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45952.566830439813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45952.566830439813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45952.566830439813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45952.566830439813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45952.566830439813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45952.566830439813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45952.566830439813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45952.566830439813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45952.566830439813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45952.566830439813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45952.566830439813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45952.566830439813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45952.566830439813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45952.566830439813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45952.566830439813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45952.566830439813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45952.566830439813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45952.566830439813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45952.566830439813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45952.566830439813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45952.566830439813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45952.566830439813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45952.566830439813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45952.566830439813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45952.566830439813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45952.566830439813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45952.566830439813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45952.566830439813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45952.566830439813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45952.566830439813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45952.566830439813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45952.566830439813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45952.566830439813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45952.566830439813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45952.566830439813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45952.566830439813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45952.566830439813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45952.566830439813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45952.566830439813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45952.566830439813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45952.566830439813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45952.566830439813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45952.566830439813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45952.566830439813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45952.566830439813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45952.566830439813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45952.566830439813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45952.566830439813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45952.566830439813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45952.566830439813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45952.566830439813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45952.566830439813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45952.566830439813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45952.566830439813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45952.566830439813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45952.566830439813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45952.566830439813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45952.566830439813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45952.566830439813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45952.566830439813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45952.566830439813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45952.566830439813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45952.566830439813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45952.566830439813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45952.566830439813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45952.566830439813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45952.566830439813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45952.566830439813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45952.566830439813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45952.566830439813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45952.566830439813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45952.566830439813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45952.566830439813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45952.566830439813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45952.566830439813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45952.566830439813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45952.566830439813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45952.566830439813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45952.566830439813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45952.566830439813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45952.566830439813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45952.566830439813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45952.566830439813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45952.566830439813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45952.566830439813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45952.566830439813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45952.566830439813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45952.566830439813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45952.566830439813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45952.566830439813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45952.566830439813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45952.566830439813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45952.566830439813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45952.566830439813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45952.566830439813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45952.566830439813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45952.566830439813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45952.566830439813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45952.566830439813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45952.566830439813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45952.566830439813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45952.566830439813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45952.566830439813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45952.566830439813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45952.566830439813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45952.566830439813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45952.566830439813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45952.566830439813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45952.566830439813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45952.566830439813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45952.566830439813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45952.566830439813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45952.566830439813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45952.566830439813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45952.566830439813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45952.566830439813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45952.566830439813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45952.566830439813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45952.566830439813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45952.566830439813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45952.566830439813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45952.566830439813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45952.566830439813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45952.566830439813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45952.566830439813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45952.566830439813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45952.566830439813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45952.566830439813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45952.566830439813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45952.566830439813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45952.566830439813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45952.566830439813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45952.566830439813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45952.566830439813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45952.566830439813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45952.566830439813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45952.566830439813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45952.566830439813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45952.566830439813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45952.566830439813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45952.566830439813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45952.566830439813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45952.566830439813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45952.566830439813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45952.566830439813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45952.566830439813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45952.566830439813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45952.566830439813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45952.566830439813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45952.566830439813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45952.566830439813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45952.566830439813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45952.566830439813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45952.566830439813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45952.566830439813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45952.566830439813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45952.566830439813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45952.566830439813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45952.566830439813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45952.566830439813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45952.566830439813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45952.566830439813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45952.566830439813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45952.566830439813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45952.566830439813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45952.566830439813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45952.566830439813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45952.566830439813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45952.566830439813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45952.566830439813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45952.566830439813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45952.566830439813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45952.566830439813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45952.566830439813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45952.566830439813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45952.566830439813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45952.566830439813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45952.566830439813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45952.566830439813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45952.566830439813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45952.566830439813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45952.566830439813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45952.566830439813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45952.566830439813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45952.566830439813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45952.566830439813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45952.566830439813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45952.566830439813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45952.566830439813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45952.566830439813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45952.566830439813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45952.566830439813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45952.566830439813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45952.566830439813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45952.566830439813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45952.566830439813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45952.566830439813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45952.566830439813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45952.566830439813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45952.566830439813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45952.566830439813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45952.566830439813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45952.566830439813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45952.566830439813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45952.566830439813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45952.566830439813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45952.566830439813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45952.566830439813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45952.566830439813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45952.566830439813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45952.566830439813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45952.566830439813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45952.566830439813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45952.566830439813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45952.566830439813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45952.566830439813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45952.566830439813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45952.566830439813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45952.566830439813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45952.566830439813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45952.566830439813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45952.566830439813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45952.566830439813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45952.566830439813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45952.566830439813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45952.566830439813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45952.566830439813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45952.566830439813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45952.566830439813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45952.566830439813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45952.566830439813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45952.566830439813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45952.566830439813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45952.566830439813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45952.566830439813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45952.566830439813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45952.566830439813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45952.566830439813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45952.566830439813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45952.566830439813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45952.566830439813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45952.566830439813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45952.566830439813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45952.566830439813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45952.566830439813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45952.566830439813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45952.566830439813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45952.566830439813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45952.566830439813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45952.566830439813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45952.566830439813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45952.566830439813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45952.566830439813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45952.566830439813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45952.566830439813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45952.566830439813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45952.566830439813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45952.566830439813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45952.566830439813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45952.566830439813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45952.566830439813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45952.566830439813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45952.566830439813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45952.566830439813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45952.566830439813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45952.566830439813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45952.566830439813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45952.566830439813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45952.566830439813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45952.566830439813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45952.566830439813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45952.566830439813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45952.566830439813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45952.566830439813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45952.566830439813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45952.566830439813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45952.566830439813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45952.566830439813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45952.566830439813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45952.566830439813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45952.566830439813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45952.566830439813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45952.566830439813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45952.566830439813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45952.566830439813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45952.566830439813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45952.566830439813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45952.566830439813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45952.566830439813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45952.566830439813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45952.566830439813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45952.566830439813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45952.566830439813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45952.566830439813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45952.566830439813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45952.566830439813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45952.566830439813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45952.566830439813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45952.566830439813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45952.566830439813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45952.566830439813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45952.566830439813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45952.566830439813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45952.566830439813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45952.566830439813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45952.566830439813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45952.566830439813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45952.566830439813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45952.566830439813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45952.566830439813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45952.566830439813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45952.566830439813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45952.566830439813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45952.566830439813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45952.566830439813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45952.566830439813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45952.566830439813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45952.566830439813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45952.566830439813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45952.566830439813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45952.566830439813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45952.566830439813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45952.566830439813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45952.566830439813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45952.566830439813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45952.566830439813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45952.566830439813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45952.566830439813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45952.566830439813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45952.566830439813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45952.566830439813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45952.566830439813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45952.566830439813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45952.566830439813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45952.566830439813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45952.566830439813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45952.566830439813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45952.566830439813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45952.566830439813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45952.566830439813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45952.566830439813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45952.566830439813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45952.566830439813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45952.566830439813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45952.566830439813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45952.566830439813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45952.566830439813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45952.566830439813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45952.566830439813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45952.566830439813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45952.566830439813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45952.566830439813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45952.566830439813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45952.566830439813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45952.566830439813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45952.566830439813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45952.566830439813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45952.566830439813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45952.566830439813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45952.566830439813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45952.566830439813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45952.566830439813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45952.566830439813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45952.566830439813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45952.566830439813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45952.566830439813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45952.566830439813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45952.566830439813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45952.566830439813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45952.566830439813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45952.566830439813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45952.566830439813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45952.566830439813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45952.566830439813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45952.566830439813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45952.566830439813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45952.566830439813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45952.566830439813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45952.566830439813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45952.566830439813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45952.566830439813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45952.566830439813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45952.566830439813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45952.566830439813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45952.566830439813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45952.566830439813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45952.566830439813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45952.566830439813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45952.566830439813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45952.566830439813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45952.566830439813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45952.566830439813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45952.566830439813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45952.566830439813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45952.566830439813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45952.566830439813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45952.566830439813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45952.566830439813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45952.566830439813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45952.566830439813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45952.566830439813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45952.566830439813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45952.566830439813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45952.566830439813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45952.566830439813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45952.566830439813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45952.566830439813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45952.566830439813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45952.566830439813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45952.566830439813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45952.566830439813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45952.566830439813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45952.566830439813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45952.566830439813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45952.566830439813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45952.566830439813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45952.566830439813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45952.566830439813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45952.566830439813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45952.566830439813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45952.566830439813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45952.566830439813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45952.566830439813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45952.566830439813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45952.566830439813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45952.566830439813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45952.566830439813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45952.566830439813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45952.566830439813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45952.566830439813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45952.566830439813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45952.566830439813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45952.566830439813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45952.566830439813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45952.566830439813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45952.566830439813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45952.566830439813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45952.566830439813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45952.566830439813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45952.566830439813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45952.566830439813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45952.566830439813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45952.566830439813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45952.566830439813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45952.566830439813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45952.566830439813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45952.566830439813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45952.566830439813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45952.566830439813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45952.566830439813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45952.566830439813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45952.566830439813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45952.566830439813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45952.566830439813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45952.566830439813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45952.566830439813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45952.566830439813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45952.566830439813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45952.566830439813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45952.566830439813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45952.566830439813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45952.566830439813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45952.566830439813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45952.566830439813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45952.566830439813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45952.566830439813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45952.566830439813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45952.566830439813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45952.566830439813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45952.566830439813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45952.566830439813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45952.566830439813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45952.566830439813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45952.566830439813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45952.566830439813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45952.566830439813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45952.566830439813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45952.566830439813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45952.566830439813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45952.566830439813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45952.566830439813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45952.566830439813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45952.566830439813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45952.566830439813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45952.566830439813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45952.566830439813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45952.566830439813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45952.566830439813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45952.566830439813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45952.566830439813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45952.566830439813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45952.566830439813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45952.566830439813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45952.566830439813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45952.566830439813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45952.566830439813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45952.566830439813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45952.566830439813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45952.566830439813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45952.566830439813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45952.566830439813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45952.566830439813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45952.566830439813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45952.566830439813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45952.566830439813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45952.566830439813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45952.566830439813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45952.566830439813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45952.566830439813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45952.566830439813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45952.566830439813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45952.566830439813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45952.566830439813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45952.566830439813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45952.566830439813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45952.566830439813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45952.566830439813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45952.566830439813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45952.566830439813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45952.566830439813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45952.566830439813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45952.566830439813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45952.566830439813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45952.566830439813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45952.566830439813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45952.566830439813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45952.566830439813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45952.566830439813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45952.566830439813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45952.566830439813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45952.566830439813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45952.566830439813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45952.566830439813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45952.566830439813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45952.566830439813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45952.566830439813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45952.566830439813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45952.566830439813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45952.566830439813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45952.566830439813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45952.566830439813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45952.566830439813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45952.566830439813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45952.566830439813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45952.566830439813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45952.566830439813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45952.566830439813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45952.566830439813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45952.566830439813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45952.566830439813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45952.566830439813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45952.566830439813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45952.566830439813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45952.566830439813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45952.566830439813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45952.566830439813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45952.566830439813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45952.566830439813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45952.566830439813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45952.566830439813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45952.566830439813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45952.566830439813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45952.566830439813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45952.566830439813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45952.566830439813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45952.566830439813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45952.566830439813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45952.566830439813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45952.566830439813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45952.566830439813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45952.566830439813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45952.566830439813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45952.566830439813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45952.566830439813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45952.566830439813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45952.566830439813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45952.566830439813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45952.566830439813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45952.566830439813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45952.566830439813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45952.566830439813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45952.566830439813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45952.566830439813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45952.566830439813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45952.566830439813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45952.566830439813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45952.566830439813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45952.566830439813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45952.566830439813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45952.566830439813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45952.566830439813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45952.566830439813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45952.566830439813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45952.566830439813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45952.566830439813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45952.566830439813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45952.566830439813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45952.566830439813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45952.566830439813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45952.566830439813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45952.566830439813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45952.566830439813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45952.566830439813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45952.566830439813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45952.566830439813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45952.566830439813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45952.566830439813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45952.566830439813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45952.566830439813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45952.566830439813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45952.566830439813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45952.566830439813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45952.566830439813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45952.566830439813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45952.566830439813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45952.566830439813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45952.566830439813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45952.566830439813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45952.566830439813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45952.566830439813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45952.566830439813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45952.566830439813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45952.566830439813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45952.566830439813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45952.566830439813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45952.566830439813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45952.566830439813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45952.566830439813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45952.566830439813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45952.566830439813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45952.566830439813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45952.566830439813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45952.566830439813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45952.566830439813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45952.566830439813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45952.566830439813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45952.566830439813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45952.566830439813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45952.566830439813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45952.566830439813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45952.566830439813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45952.566830439813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45952.566830439813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45952.566830439813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45952.566830439813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45952.566830439813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45952.566830439813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45952.566830439813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45952.566830439813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45952.566830439813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45952.566830439813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45952.566830439813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45952.566830439813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45952.566830439813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45952.566830439813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45952.566830439813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45952.566830439813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45952.566830439813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45952.566830439813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45952.566830439813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45952.566830439813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45952.566830439813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45952.566830439813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45952.566830439813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45952.566830439813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45952.566830439813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45952.566830439813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45952.566830439813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45952.566830439813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45952.566830439813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45952.566830439813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45952.566830439813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45952.566830439813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45952.566830439813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45952.566830439813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45952.566830439813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45952.566830439813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45952.566830439813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45952.566830439813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45952.566830439813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45952.566830439813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45952.566830439813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45952.566830439813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45952.566830439813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45952.566830439813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45952.566830439813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45952.566830439813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249.08611284721701</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45952.566830439813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45952.566830439813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45952.566830439813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45952.566830439813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45952.566830439813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45952.566830439813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45952.566830439813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45952.566830439813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45952.566830439813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45952.566830439813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45952.566830439813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45952.566830439813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45952.566830439813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45952.566830439813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45952.566830439813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45952.566830439813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45952.566830439813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45952.566830439813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45952.566830439813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45952.566830439813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45952.566830439813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45952.566830439813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45952.566830439813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45952.566830439813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45952.566830439813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45952.566830439813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45952.566830439813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45952.566830439813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45952.566830439813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45952.566830439813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45952.566830439813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45952.566830439813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45952.566830439813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45952.566830439813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45952.566830439813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45952.566830439813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45952.566830439813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45952.566830439813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45952.566830439813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45952.566830439813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45952.566830439813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45952.566830439813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45952.566830439813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45952.566830439813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45952.566830439813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45952.566830439813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45952.566830439813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45952.566830439813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45952.566830439813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45952.566830439813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45952.566830439813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45952.566830439813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45952.566830439813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45952.566830439813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45952.566830439813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45952.566830439813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45952.566830439813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45952.566830439813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45952.566830439813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45952.566830439813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45952.566830439813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45952.566830439813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45952.566830439813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45952.566830439813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45952.566830439813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45952.566830439813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45952.566830439813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45952.566830439813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45952.566830439813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45952.566830439813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45952.566830439813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45952.566830439813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45952.566830439813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45952.566830439813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45952.566830439813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45952.566830439813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45952.566830439813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45952.566830439813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45952.566830439813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45952.566830439813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45952.566830439813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45952.566830439813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45952.566830439813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45952.566830439813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45952.566830439813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45952.566830439813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45952.566830439813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45952.566830439813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45952.566830439813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45952.566830439813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45952.566830439813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45952.566830439813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45952.566830439813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45952.566830439813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45952.566830439813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45952.566830439813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45952.566830439813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45952.566830439813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45952.566830439813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45952.566830439813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45952.566830439813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45952.566830439813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45952.566830439813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45952.566830439813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45952.566830439813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45952.566830439813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45952.566830439813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45952.566830439813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45952.566830439813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45952.566830439813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45952.566830439813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45952.566830439813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45952.566830439813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45952.566830439813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45952.566830439813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45952.566830439813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45952.566830439813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45952.566830439813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45952.566830439813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45952.566830439813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45952.566830439813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45952.566830439813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45952.566830439813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45952.566830439813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45952.566830439813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45952.566830439813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45952.566830439813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45952.566830439813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45952.566830439813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45952.566830439813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45952.566830439813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45952.566830439813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45952.566830439813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45952.566830439813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45952.566830439813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45952.566830439813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45952.566830439813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45952.566830439813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45952.566830439813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45952.566830439813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45952.566830439813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45952.566830439813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45952.566830439813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45952.566830439813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45952.566830439813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45952.566830439813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45952.566830439813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45952.566830439813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45952.566830439813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45952.566830439813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45952.566830439813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45952.566830439813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45952.566830439813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45952.566830439813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45952.566830439813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45952.566830439813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45952.566830439813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45952.566830439813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45952.566830439813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45952.566830439813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45952.566830439813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45952.566830439813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45952.566830439813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45952.566830439813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45952.566830439813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45952.566830439813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45952.566830439813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45952.566830439813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45952.566830439813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45952.566830439813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45952.566830439813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45952.566830439813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45952.566830439813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45952.566830439813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45952.566830439813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45952.566830439813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45952.566830439813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45952.566830439813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45952.566830439813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45952.566830439813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45952.566830439813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45952.566830439813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45952.566830439813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45952.566830439813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45952.566830439813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45952.566830439813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45952.566830439813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45952.566830439813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45952.566830439813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45952.566830439813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45952.566830439813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45952.566830439813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45952.566830439813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45952.566830439813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45952.566830439813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45952.566830439813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45952.566830439813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45952.566830439813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45952.566830439813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45952.566830439813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45952.566830439813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45952.566830439813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45952.566830439813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45952.566830439813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45952.566830439813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45952.566830439813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45952.566830439813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45952.566830439813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45952.566830439813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45952.566830439813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45952.566830439813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45952.566830439813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45952.566830439813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45952.566830439813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45952.566830439813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45952.566830439813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45952.566830439813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45952.566830439813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45952.566830439813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45952.566830439813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45952.566830439813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45952.566830439813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45952.566830439813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45952.566830439813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45952.566830439813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45952.566830439813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45952.566830439813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45952.566830439813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45952.566830439813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45952.566830439813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45952.566830439813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45952.566830439813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45952.566830439813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45952.566830439813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45952.566830439813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45952.566830439813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45952.566830439813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45952.566830439813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45952.566830439813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45952.566830439813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45952.566830439813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45952.566830439813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45952.566830439813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45952.566830439813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45952.566830439813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45952.566830439813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45952.566830439813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45952.566830439813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45952.566830439813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45952.566830439813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45952.566830439813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45952.566830439813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45952.566830439813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45952.566830439813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45952.566830439813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45952.566830439813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45952.566830439813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45952.566830439813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45952.566830439813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45952.566830439813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45952.566830439813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45952.566830439813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45952.566830439813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45952.566830439813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45952.566830439813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45952.566830439813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45952.566830439813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45952.566830439813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45952.566830439813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45952.566830439813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45952.566830439813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45952.566830439813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45952.566830439813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60.734770254624891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26.377953124996566</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7.7952563657381688</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3.9057193287007976</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45952.566830208336</v>
      </c>
      <c r="H6" s="162"/>
      <c r="I6" s="161" t="str">
        <f>IFERROR(VLOOKUP(D6,DB!A:F,6,0),"")</f>
        <v/>
      </c>
      <c r="J6" s="161" t="str">
        <f>IFERROR(VLOOKUP(D6,DB!A:G,7,0),"")</f>
        <v/>
      </c>
      <c r="K6" s="161"/>
      <c r="L6" s="161" t="str">
        <f>IFERROR(VLOOKUP(D6,DB!A:I,9,0),"")</f>
        <v/>
      </c>
    </row>
    <row r="7" spans="1:13" ht="15">
      <c r="A7" s="161"/>
      <c r="B7" s="161" t="str">
        <f>IFERROR(VLOOKUP(D7,DB!A:K,11,0),"")</f>
        <v>R5</v>
      </c>
      <c r="C7" s="161"/>
      <c r="D7" s="161" t="s">
        <v>35040</v>
      </c>
      <c r="E7" s="161"/>
      <c r="F7" s="162"/>
      <c r="G7" s="163">
        <f ca="1">IFERROR(NOW()-F7,"")</f>
        <v>45952.566830208336</v>
      </c>
      <c r="H7" s="162"/>
      <c r="I7" s="161" t="str">
        <f>IFERROR(VLOOKUP(D7,DB!A:F,6,0),"")</f>
        <v>SCECO</v>
      </c>
      <c r="J7" s="161" t="str">
        <f>IFERROR(VLOOKUP(D7,DB!A:G,7,0),"")</f>
        <v>Dead</v>
      </c>
      <c r="K7" s="161"/>
      <c r="L7" s="161" t="str">
        <f>IFERROR(VLOOKUP(D7,DB!A:I,9,0),"")</f>
        <v>Latis</v>
      </c>
    </row>
    <row r="8" spans="1:13" ht="15">
      <c r="A8" s="161"/>
      <c r="B8" s="161" t="str">
        <f>IFERROR(VLOOKUP(D8,DB!A:K,11,0),"")</f>
        <v/>
      </c>
      <c r="C8" s="161"/>
      <c r="D8" s="161"/>
      <c r="E8" s="161"/>
      <c r="F8" s="162"/>
      <c r="G8" s="163">
        <f ca="1">IFERROR(NOW()-F8,"")</f>
        <v>45952.566830208336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45952.566830208336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45952.566830208336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45952.566830208336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45952.566830208336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45952.566830208336</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45952.566830208336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45952.566830208336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45952.566830208336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45952.566830208336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45952.566830208336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45952.566830208336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45952.566830208336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45952.566830208336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45952.566830208336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45952.566830208336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45952.566830208336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45952.566830208336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45952.566830208336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45952.566830208336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45952.566830208336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45952.566830208336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45952.566830208336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45952.566830208336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45952.566830208336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45952.566830208336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45952.566830208336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45952.566830208336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45952.566830208336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45952.566830208336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45952.566830208336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45952.566830208336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45952.566830208336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45952.566830208336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45952.566830208336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45952.566830208336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45952.566830208336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45952.566830208336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45952.566830208336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45952.566830208336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45952.566830208336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45952.566830208336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45952.566830208336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45952.566830208336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45952.566830208336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45952.566830208336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45952.566830208336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45952.566830208336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45952.566830208336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45952.566830208336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45952.566830208336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45952.566830208336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45952.566830208336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45952.566830208336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45952.566830208336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45952.566830208336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45952.566830208336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45952.566830208336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45952.566830208336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45952.566830208336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45952.566830208336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45952.566830208336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45952.566830208336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45952.566830208336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45952.566830208336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45952.566830208336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45952.566830208336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45952.566830208336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45952.566830208336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45952.566830208336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45952.566830208336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45952.566830208336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45952.566830208336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45952.566830208336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45952.566830208336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45952.566830208336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45952.566830208336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45952.566830208336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45952.566830208336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45952.566830208336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45952.566830208336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45952.566830208336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45952.566830208336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45952.566830208336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45952.566830208336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45952.566830439813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45952.566830439813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45952.566830439813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45952.566830439813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45952.566830439813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45952.566830439813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45952.566830439813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45952.566830439813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45952.566830439813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45952.566830439813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45952.566830439813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45952.566830439813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45952.566830439813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45952.566830439813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45952.566830439813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45952.566830439813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45952.566830439813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45952.566830439813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45952.566830439813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45952.566830439813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45952.566830439813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45952.566830439813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45952.566830439813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45952.566830439813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45952.566830439813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45952.566830439813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45952.566830439813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45952.566830439813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45952.566830439813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45952.566830439813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45952.566830439813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45952.566830439813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45952.566830439813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45952.566830439813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45952.566830439813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45952.566830439813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45952.566830439813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45952.566830439813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45952.566830439813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45952.566830439813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45952.566830439813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45952.566830439813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45952.566830439813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45952.566830439813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45952.566830439813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45952.566830439813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45952.566830439813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45952.566830439813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45952.566830439813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45952.566830439813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45952.566830439813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45952.566830439813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45952.566830439813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45952.566830439813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45952.566830439813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45952.566830439813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45952.566830439813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45952.566830439813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45952.566830439813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45952.566830439813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45952.566830439813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45952.566830439813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45952.566830439813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45952.566830439813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45952.566830439813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45952.566830439813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45952.566830439813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45952.566830439813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45952.566830439813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45952.566830439813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45952.566830439813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45952.566830439813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45952.566830439813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45952.566830439813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45952.566830439813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45952.566830439813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45952.566830439813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45952.566830439813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45952.566830439813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45952.566830439813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45952.566830439813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45952.566830439813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45952.566830439813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45952.566830439813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45952.566830439813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45952.566830439813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45952.566830439813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45952.566830439813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45952.566830439813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45952.566830439813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45952.566830439813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45952.566830439813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45952.566830439813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45952.566830439813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45952.566830439813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45952.566830439813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45952.566830439813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45952.566830439813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45952.566830439813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45952.566830439813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45952.566830439813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45952.566830439813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45952.566830439813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45952.566830439813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45952.566830439813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45952.566830439813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45952.566830439813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45952.566830439813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45952.566830439813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45952.566830439813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45952.566830439813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45952.566830439813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45952.566830439813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45952.566830439813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45952.566830439813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45952.566830439813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45952.566830439813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45952.566830439813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45952.566830439813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45952.566830439813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45952.566830439813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45952.566830439813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45952.566830439813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45952.566830439813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45952.566830439813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45952.566830439813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45952.566830439813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45952.566830439813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45952.566830439813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45952.566830439813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45952.566830439813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45952.566830439813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45952.566830439813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45952.566830439813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45952.566830439813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45952.566830439813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45952.566830439813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45952.566830439813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45952.566830439813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45952.566830439813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45952.566830439813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45952.566830439813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45952.566830439813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45952.566830439813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45952.566830439813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45952.566830439813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45952.566830439813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45952.566830439813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45952.566830439813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45952.566830439813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45952.566830439813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45952.566830439813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45952.566830439813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45952.566830439813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45952.566830439813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45952.566830439813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45952.566830439813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45952.566830439813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45952.566830439813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45952.566830439813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45952.566830439813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45952.566830439813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45952.566830439813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45952.566830439813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45952.566830439813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45952.566830439813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45952.566830439813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45952.566830439813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45952.566830439813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45952.566830439813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45952.566830439813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45952.566830439813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45952.566830439813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45952.566830439813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45952.566830439813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45952.566830439813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45952.566830439813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45952.566830439813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45952.566830439813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45952.566830439813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45952.566830439813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45952.566830439813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45952.566830439813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45952.566830439813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45952.566830439813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45952.566830439813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45952.566830439813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45952.566830439813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45952.566830439813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45952.566830439813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45952.566830439813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45952.566830439813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45952.566830439813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45952.566830439813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45952.566830439813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45952.566830439813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45952.566830439813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45952.566830439813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45952.566830439813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45952.566830439813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45952.566830439813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45952.566830439813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45952.566830439813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45952.566830439813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45952.566830439813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45952.566830439813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45952.566830439813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45952.566830439813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45952.566830439813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45952.566830439813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45952.566830439813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45952.566830439813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45952.566830439813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45952.566830439813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45952.566830439813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45952.566830439813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45952.566830439813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45952.566830439813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45952.566830439813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45952.566830439813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45952.566830439813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45952.566830439813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45952.566830439813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45952.566830439813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45952.566830439813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45952.566830439813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45952.566830439813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45952.566830439813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45952.566830439813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45952.566830439813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45952.566830439813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45952.566830439813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45952.566830439813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45952.566830439813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45952.566830439813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45952.566830439813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45952.566830439813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45952.566830439813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45952.566830439813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45952.566830439813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45952.566830439813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45952.566830439813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45952.566830439813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45952.566830439813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45952.566830439813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45952.566830439813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45952.566830439813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45952.566830439813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45952.566830439813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45952.566830439813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45952.566830439813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45952.566830439813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45952.566830439813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45952.566830439813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45952.566830439813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45952.566830439813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45952.566830439813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45952.566830439813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45952.566830439813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45952.566830439813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45952.566830439813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45952.566830439813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45952.566830439813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45952.566830439813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45952.566830439813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45952.566830439813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45952.566830439813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45952.566830439813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45952.566830439813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45952.566830439813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45952.566830439813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45952.566830439813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45952.566830439813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45952.566830439813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45952.566830439813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45952.566830439813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45952.566830439813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45952.566830439813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45952.566830439813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45952.566830439813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45952.566830439813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45952.566830439813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45952.566830439813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45952.566830439813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45952.566830439813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45952.566830439813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45952.566830439813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45952.566830439813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45952.566830439813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45952.566830439813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45952.566830439813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45952.566830439813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45952.566830439813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45952.566830439813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45952.566830439813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45952.566830439813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45952.566830439813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45952.566830439813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45952.566830439813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45952.566830439813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45952.566830439813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45952.566830439813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45952.566830439813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45952.566830439813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45952.566830439813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45952.566830439813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45952.566830439813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45952.566830439813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45952.566830439813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45952.566830439813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45952.566830439813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45952.566830439813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45952.566830439813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45952.566830439813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45952.566830439813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45952.566830439813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45952.566830439813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45952.566830439813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45952.566830439813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45952.566830439813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45952.566830439813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45952.566830439813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45952.566830439813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45952.566830439813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45952.566830439813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45952.566830439813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45952.566830439813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45952.566830439813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45952.566830439813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45952.566830439813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45952.566830439813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45952.566830439813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45952.566830439813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45952.566830439813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45952.566830439813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45952.566830439813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45952.566830439813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45952.566830439813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45952.566830439813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45952.566830439813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45952.566830439813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45952.566830439813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45952.566830439813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45952.566830439813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45952.566830439813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45952.566830439813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45952.566830439813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45952.566830439813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45952.566830439813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45952.566830439813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45952.566830439813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45952.566830439813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45952.566830439813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45952.566830439813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45952.566830439813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45952.566830439813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45952.566830439813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45952.566830439813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45952.566830439813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45952.566830439813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45952.566830439813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45952.566830439813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45952.566830439813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45952.566830439813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45952.566830439813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45952.566830439813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45952.566830439813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45952.566830439813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45952.566830439813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45952.566830439813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45952.566830439813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45952.566830439813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45952.566830439813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45952.566830439813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45952.566830439813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45952.566830439813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45952.566830439813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45952.566830439813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45952.566830439813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45952.566830439813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45952.566830439813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45952.566830439813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45952.566830439813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45952.566830439813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45952.566830439813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45952.566830439813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45952.566830439813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45952.566830439813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45952.566830439813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45952.566830439813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45952.566830439813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45952.566830439813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45952.566830439813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45952.566830439813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45952.566830439813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45952.566830439813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45952.566830439813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45952.566830439813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45952.566830439813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45952.566830439813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45952.566830439813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45952.566830439813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45952.566830439813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45952.566830439813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45952.566830439813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45952.566830439813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45952.566830439813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45952.566830439813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45952.566830439813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45952.566830439813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45952.566830439813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45952.566830439813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45952.566830439813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45952.566830439813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45952.566830439813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45952.566830439813</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33284</v>
      </c>
      <c r="E2" s="108" t="s">
        <v>38998</v>
      </c>
      <c r="F2" s="109">
        <v>45952.551666666666</v>
      </c>
      <c r="G2" s="78">
        <f ca="1">IFERROR(NOW()-F2,"-")</f>
        <v>1.5163541669608094E-2</v>
      </c>
      <c r="H2" s="109">
        <v>45952.545798611114</v>
      </c>
      <c r="I2" s="105" t="str">
        <f>IFERROR(VLOOKUP(D2,DB!A:F,6,0),"")</f>
        <v>SCECO</v>
      </c>
      <c r="J2" s="104" t="str">
        <f>IFERROR(VLOOKUP(D2,DB!A:G,7,0),"")</f>
        <v>Vandalized</v>
      </c>
      <c r="K2" s="110" t="s">
        <v>39107</v>
      </c>
      <c r="L2" s="111" t="str">
        <f>IFERROR(VLOOKUP(D2,DB!A:I,9,0),"")</f>
        <v>Latis</v>
      </c>
    </row>
    <row r="3" spans="1:16383" ht="31.5" customHeight="1">
      <c r="A3" s="106" t="s">
        <v>39108</v>
      </c>
      <c r="B3" s="105" t="str">
        <f>IFERROR(VLOOKUP(D3,DB!A:K,11,0),"")</f>
        <v>R6</v>
      </c>
      <c r="C3" s="107">
        <v>2</v>
      </c>
      <c r="D3" s="105" t="s">
        <v>32693</v>
      </c>
      <c r="E3" s="108" t="s">
        <v>38998</v>
      </c>
      <c r="F3" s="109">
        <v>45952.537546296298</v>
      </c>
      <c r="G3" s="78">
        <f ca="1">IFERROR(NOW()-F3,"-")</f>
        <v>2.9284143514814787E-2</v>
      </c>
      <c r="H3" s="109">
        <v>45952.560370370367</v>
      </c>
      <c r="I3" s="105" t="str">
        <f>IFERROR(VLOOKUP(D3,DB!A:F,6,0),"")</f>
        <v>Generator-DG</v>
      </c>
      <c r="J3" s="104" t="str">
        <f>IFERROR(VLOOKUP(D3,DB!A:G,7,0),"")</f>
        <v>Dead</v>
      </c>
      <c r="K3" s="110" t="s">
        <v>39109</v>
      </c>
      <c r="L3" s="111" t="str">
        <f>IFERROR(VLOOKUP(D3,DB!A:I,9,0),"")</f>
        <v>Latis</v>
      </c>
    </row>
    <row r="4" spans="1:16383" ht="31.5" customHeight="1">
      <c r="A4" s="106"/>
      <c r="B4" s="105" t="str">
        <f>IFERROR(VLOOKUP(D4,DB!A:K,11,0),"")</f>
        <v/>
      </c>
      <c r="C4" s="107"/>
      <c r="D4" s="105"/>
      <c r="E4" s="108"/>
      <c r="F4" s="109"/>
      <c r="G4" s="78">
        <f ca="1">IFERROR(NOW()-F4,"-")</f>
        <v>45952.566830208336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45952.566830208336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45952.566830208336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45952.566830208336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45952.566830208336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45952.566830208336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45952.566830208336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45952.566830208336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45952.566830208336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45952.566830208336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45952.566830208336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45952.566830208336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45952.566830208336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45952.566830208336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45952.566830208336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45952.566830208336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45952.566830208336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45952.566830208336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45952.566830208336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45952.566830208336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45952.566830208336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45952.566830208336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45952.566830208336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45952.566830208336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45952.566830208336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45952.566830208336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45952.566830208336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45952.566830208336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45952.566830208336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45952.566830208336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45952.566830208336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45952.566830208336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45952.566830208336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45952.566830208336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45952.566830208336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45952.566830208336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45952.566830208336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45952.566830208336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45952.566830208336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45952.566830208336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45952.566830208336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45952.566830208336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45952.566830208336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45952.566830208336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45952.566830208336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45952.566830208336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45952.566830208336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45952.566830208336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45952.566830208336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45952.566830208336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45952.566830208336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45952.566830208336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45952.566830208336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45952.566830208336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45952.566830208336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45952.566830208336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45952.566830208336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45952.566830208336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45952.566830208336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45952.566830208336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45952.566830208336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45952.566830208336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45952.566830208336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45952.566830208336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45952.566830208336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45952.566830208336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45952.566830208336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45952.566830208336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45952.566830208336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45952.566830208336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45952.566830208336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45952.566830208336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45952.566830208336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45952.566830208336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45952.566830208336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45952.566830208336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45952.566830208336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45952.566830208336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45952.566830208336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45952.566830208336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45952.566830208336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45952.566830208336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45952.566830208336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45952.566830208336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45952.566830208336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45952.566830208336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45952.566830208336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45952.566830208336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45952.566830208336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45952.566830208336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45952.566830208336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45952.566830208336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45952.566830208336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45952.566830208336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45952.566830208336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45952.566830208336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45952.566830208336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45952.566830208336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45952.566830208336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45952.566830208336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45952.566830208336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45952.566830208336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45952.566830208336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45952.566830208336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45952.566830208336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45952.566830208336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45952.566830208336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45952.566830208336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45952.566830208336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45952.566830208336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45952.566830208336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45952.566830208336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45952.566830208336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45952.566830208336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45952.566830208336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45952.566830208336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45952.566830208336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45952.566830208336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45952.566830208336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45952.566830208336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45952.566830208336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45952.566830208336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45952.566830208336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45952.566830208336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45952.566830208336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45952.566830208336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45952.566830208336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45952.566830208336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45952.566830208336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45952.566830208336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45952.566830208336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45952.566830208336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45952.566830208336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45952.566830208336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45952.566830208336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45952.566830208336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45952.566830208336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45952.566830208336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45952.566830208336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45952.566830208336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45952.566830208336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45952.566830208336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45952.566830208336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45952.566830208336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45952.566830208336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45952.566830208336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45952.566830208336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45952.566830208336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45952.566830208336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45952.566830208336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45952.566830208336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45952.566830208336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45952.566830208336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45952.566830208336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45952.566830208336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45952.566830208336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45952.566830208336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45952.566830208336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45952.566830208336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45952.566830208336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45952.566830208336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45952.566830208336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45952.566830208336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45952.566830208336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45952.566830208336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45952.566830208336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45952.566830208336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45952.566830208336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45952.566830208336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45952.566830208336</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45952.566830208336</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45952.566830208336</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45952.566830208336</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45952.566830208336</v>
      </c>
      <c r="H177" s="109"/>
      <c r="I177" s="105" t="str">
        <f>IFERROR(VLOOKUP(D177,DB!A:F,6,0),"")</f>
        <v/>
      </c>
      <c r="J177" s="104" t="str">
        <f>IFERROR(VLOOKUP(D177,DB!A:G,7,0),"")</f>
        <v/>
      </c>
      <c r="K177" s="110"/>
      <c r="L177" s="111" t="str">
        <f>IFERROR(VLOOKUP(D177,DB!A:I,9,0),"")</f>
        <v/>
      </c>
    </row>
  </sheetData>
  <dataValidations count="2">
    <dataValidation allowBlank="1" showInputMessage="1" showErrorMessage="1" sqref="E1" xr:uid="{380493DB-286A-4683-AF55-C78F04945A49}"/>
    <dataValidation type="list" allowBlank="1" showInputMessage="1" showErrorMessage="1" sqref="E2:E1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2025-10-22T10:38:18Z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