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93" documentId="13_ncr:1_{F6CB121F-512D-4AA6-A0C1-0FB36C537598}" xr6:coauthVersionLast="47" xr6:coauthVersionMax="47" xr10:uidLastSave="{EB5E560F-98BB-4E28-B8ED-CC8B96E0F74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27" i="5"/>
  <c r="J27" i="5"/>
  <c r="I27" i="5"/>
  <c r="G27" i="5"/>
  <c r="B27"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<sst xmlns="http://schemas.openxmlformats.org/spreadsheetml/2006/main" count="178595" uniqueCount="39080">
  <si>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</si>
  <si>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</si>
  <si>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</si>
  <si>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</si>
  <si>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</si>
  <si>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</si>
  <si>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</si>
  <si>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</si>
  <si>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</si>
  <si>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</si>
  <si>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</si>
  <si>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</si>
  <si>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</si>
  <si>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</si>
  <si>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</si>
  <si>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</si>
  <si>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</si>
  <si>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</si>
  <si>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</si>
  <si>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</si>
  <si>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</si>
  <si>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</si>
  <si>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</si>
  <si>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</si>
  <si>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</si>
  <si>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</si>
  <si>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</si>
  <si>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</si>
  <si>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</si>
  <si>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</si>
  <si>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</si>
  <si>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</si>
  <si>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</si>
  <si>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</si>
  <si>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</si>
  <si>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</si>
  <si>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</si>
  <si>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</si>
  <si>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</si>
  <si>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</si>
  <si>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</si>
  <si>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</si>
  <si>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</si>
  <si>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</si>
  <si>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</si>
  <si>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</si>
  <si>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</si>
  <si>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</si>
  <si>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</si>
  <si>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</si>
  <si>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</si>
  <si>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</si>
  <si>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</si>
  <si>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</si>
  <si>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</si>
  <si>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</si>
  <si>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</si>
  <si>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</si>
  <si>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</si>
  <si>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</si>
  <si>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</si>
  <si>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</si>
  <si>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</si>
  <si>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</si>
  <si>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</si>
  <si>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</si>
  <si>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</si>
  <si>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</si>
  <si>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</si>
  <si>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</si>
  <si>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</si>
  <si>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</si>
  <si>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</si>
  <si>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</si>
  <si>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</si>
  <si>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</si>
  <si>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</si>
  <si>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</si>
  <si>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</si>
  <si>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</si>
  <si>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</si>
  <si>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</si>
  <si>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</si>
  <si>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</si>
  <si>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</si>
  <si>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</si>
  <si>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</si>
  <si>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</si>
  <si>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</si>
  <si>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</si>
  <si>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</si>
  <si>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</si>
  <si>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</si>
  <si>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</si>
  <si>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</si>
  <si>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</si>
  <si>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</si>
  <si>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</si>
  <si>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</si>
  <si>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</si>
  <si>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</si>
  <si>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</si>
  <si>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</si>
  <si>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</si>
  <si>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</si>
  <si>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</si>
  <si>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</si>
  <si>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</si>
  <si>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</si>
  <si>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</si>
  <si>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</si>
  <si>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</si>
  <si>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</si>
  <si>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</si>
  <si>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</si>
  <si>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</si>
  <si>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</si>
  <si>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</si>
  <si>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</si>
  <si>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</si>
  <si>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</si>
  <si>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</si>
  <si>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</si>
  <si>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</si>
  <si>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</si>
  <si>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</si>
  <si>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</si>
  <si>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</si>
  <si>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</si>
  <si>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</si>
  <si>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</si>
  <si>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</si>
  <si>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</si>
  <si>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</si>
  <si>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</si>
  <si>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</si>
  <si>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</si>
  <si>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</si>
  <si>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</si>
  <si>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</si>
  <si>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</si>
  <si>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</si>
  <si>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</si>
  <si>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</si>
  <si>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</si>
  <si>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</si>
  <si>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</si>
  <si>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</si>
  <si>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</si>
  <si>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</si>
  <si>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</si>
  <si>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</si>
  <si>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</si>
  <si>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</si>
  <si>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</si>
  <si>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</si>
  <si>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</si>
  <si>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</si>
  <si>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</si>
  <si>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</si>
  <si>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</si>
  <si>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</si>
  <si>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</si>
  <si>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</si>
  <si>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</si>
  <si>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</si>
  <si>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</si>
  <si>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</si>
  <si>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</si>
  <si>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</si>
  <si>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</si>
  <si>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</si>
  <si>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</si>
  <si>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</si>
  <si>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</si>
  <si>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</si>
  <si>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</si>
  <si>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</si>
  <si>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</si>
  <si>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</si>
  <si>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</si>
  <si>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</si>
  <si>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</si>
  <si>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</si>
  <si>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</si>
  <si>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</si>
  <si>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</si>
  <si>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</si>
  <si>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</si>
  <si>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</si>
  <si>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</si>
  <si>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</si>
  <si>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</si>
  <si>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</si>
  <si>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</si>
  <si>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</si>
  <si>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</si>
  <si>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</si>
  <si>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</si>
  <si>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</si>
  <si>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</si>
  <si>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</si>
  <si>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</si>
  <si>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</si>
  <si>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</si>
  <si>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</si>
  <si>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</si>
  <si>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</si>
  <si>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</si>
  <si>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</si>
  <si>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</si>
  <si>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</si>
  <si>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</si>
  <si>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</si>
  <si>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</si>
  <si>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</si>
  <si>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</si>
  <si>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</si>
  <si>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</si>
  <si>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</si>
  <si>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</si>
  <si>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</si>
  <si>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</si>
  <si>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</si>
  <si>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</si>
  <si>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</si>
  <si>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</si>
  <si>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</si>
  <si>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</si>
  <si>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</si>
  <si>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</si>
  <si>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</si>
  <si>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</si>
  <si>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</si>
  <si>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</si>
  <si>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</si>
  <si>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</si>
  <si>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</si>
  <si>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</si>
  <si>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</si>
  <si>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</si>
  <si>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</si>
  <si>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</si>
  <si>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</si>
  <si>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</si>
  <si>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</si>
  <si>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</si>
  <si>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</si>
  <si>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</si>
  <si>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</si>
  <si>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</si>
  <si>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</si>
  <si>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</si>
  <si>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</si>
  <si>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</si>
  <si>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</si>
  <si>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</si>
  <si>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</si>
  <si>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</si>
  <si>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</si>
  <si>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</si>
  <si>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</si>
  <si>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</si>
  <si>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</si>
  <si>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</si>
  <si>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</si>
  <si>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</si>
  <si>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</si>
  <si>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</si>
  <si>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</si>
  <si>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</si>
  <si>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</si>
  <si>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</si>
  <si>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</si>
  <si>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</si>
  <si>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</si>
  <si>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</si>
  <si>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</si>
  <si>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</si>
  <si>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</si>
  <si>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</si>
  <si>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</si>
  <si>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</si>
  <si>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</si>
  <si>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</si>
  <si>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</si>
  <si>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</si>
  <si>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</si>
  <si>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</si>
  <si>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</si>
  <si>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</si>
  <si>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</si>
  <si>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</si>
  <si>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</si>
  <si>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</si>
  <si>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</si>
  <si>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</si>
  <si>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</si>
  <si>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</si>
  <si>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</si>
  <si>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</si>
  <si>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</si>
  <si>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</si>
  <si>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</si>
  <si>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</si>
  <si>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</si>
  <si>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</si>
  <si>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</si>
  <si>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</si>
  <si>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</si>
  <si>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</si>
  <si>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</si>
  <si>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</si>
  <si>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</si>
  <si>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</si>
  <si>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</si>
  <si>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</si>
  <si>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</si>
  <si>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</si>
  <si>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</si>
  <si>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</si>
  <si>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</si>
  <si>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</si>
  <si>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</si>
  <si>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</si>
  <si>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</si>
  <si>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</si>
  <si>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</si>
  <si>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</si>
  <si>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</si>
  <si>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</si>
  <si>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</si>
  <si>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</si>
  <si>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</si>
  <si>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</si>
  <si>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</si>
  <si>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</si>
  <si>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</si>
  <si>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</si>
  <si>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</si>
  <si>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</si>
  <si>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</si>
  <si>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</si>
  <si>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</si>
  <si>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</si>
  <si>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</si>
  <si>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</si>
  <si>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</si>
  <si>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</si>
  <si>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</si>
  <si>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</si>
  <si>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</si>
  <si>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</si>
  <si>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</si>
  <si>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</si>
  <si>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</si>
  <si>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</si>
  <si>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</si>
  <si>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</si>
  <si>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</si>
  <si>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</si>
  <si>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</si>
  <si>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</si>
  <si>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</si>
  <si>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</si>
  <si>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</si>
  <si>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</si>
  <si>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</si>
  <si>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</si>
  <si>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</si>
  <si>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</si>
  <si>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</si>
  <si>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</si>
  <si>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</si>
  <si>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</si>
  <si>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</si>
  <si>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</si>
  <si>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</si>
  <si>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</si>
  <si>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</si>
  <si>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</si>
  <si>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</si>
  <si>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</si>
  <si>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</si>
  <si>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</si>
  <si>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</si>
  <si>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</si>
  <si>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</si>
  <si>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</si>
  <si>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</si>
  <si>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</si>
  <si>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</si>
  <si>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</si>
  <si>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</si>
  <si>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</si>
  <si>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</si>
  <si>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</si>
  <si>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</si>
  <si>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</si>
  <si>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</si>
  <si>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</si>
  <si>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</si>
  <si>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</si>
  <si>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</si>
  <si>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</si>
  <si>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</si>
  <si>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</si>
  <si>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</si>
  <si>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</si>
  <si>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</si>
  <si>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</si>
  <si>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</si>
  <si>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</si>
  <si>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</si>
  <si>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</si>
  <si>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</si>
  <si>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</si>
  <si>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</si>
  <si>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</si>
  <si>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</si>
  <si>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</si>
  <si>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</si>
  <si>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</si>
  <si>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</si>
  <si>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</si>
  <si>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</si>
  <si>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</si>
  <si>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</si>
  <si>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</si>
  <si>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</si>
  <si>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</si>
  <si>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</si>
  <si>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</si>
  <si>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</si>
  <si>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</si>
  <si>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</si>
  <si>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</si>
  <si>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</si>
  <si>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</si>
  <si>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</si>
  <si>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</si>
  <si>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</si>
  <si>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</si>
  <si>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</si>
  <si>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</si>
  <si>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</si>
  <si>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</si>
  <si>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</si>
  <si>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</si>
  <si>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</si>
  <si>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</si>
  <si>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</si>
  <si>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</si>
  <si>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</si>
  <si>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</si>
  <si>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</si>
  <si>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</si>
  <si>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</si>
  <si>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</si>
  <si>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</si>
  <si>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</si>
  <si>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</si>
  <si>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</si>
  <si>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</si>
  <si>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</si>
  <si>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</si>
  <si>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</si>
  <si>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</si>
  <si>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</si>
  <si>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</si>
  <si>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</si>
  <si>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</si>
  <si>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</si>
  <si>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</si>
  <si>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</si>
  <si>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</si>
  <si>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</si>
  <si>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</si>
  <si>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</si>
  <si>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</si>
  <si>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</si>
  <si>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</si>
  <si>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</si>
  <si>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</si>
  <si>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</si>
  <si>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</si>
  <si>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</si>
  <si>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</si>
  <si>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</si>
  <si>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</si>
  <si>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</si>
  <si>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</si>
  <si>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</si>
  <si>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</si>
  <si>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</si>
  <si>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</si>
  <si>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</si>
  <si>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</si>
  <si>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</si>
  <si>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</si>
  <si>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</si>
  <si>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</si>
  <si>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</si>
  <si>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</si>
  <si>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</si>
  <si>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</si>
  <si>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</si>
  <si>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</si>
  <si>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</si>
  <si>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</si>
  <si>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</si>
  <si>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</si>
  <si>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</si>
  <si>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</si>
  <si>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</si>
  <si>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</si>
  <si>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</si>
  <si>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</si>
  <si>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</si>
  <si>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</si>
  <si>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</si>
  <si>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</si>
  <si>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</si>
  <si>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</si>
  <si>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</si>
  <si>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</si>
  <si>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</si>
  <si>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</si>
  <si>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</si>
  <si>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</si>
  <si>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</si>
  <si>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</si>
  <si>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</si>
  <si>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</si>
  <si>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</si>
  <si>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</si>
  <si>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</si>
  <si>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</si>
  <si>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</si>
  <si>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</si>
  <si>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</si>
  <si>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</si>
  <si>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</si>
  <si>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</si>
  <si>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</si>
  <si>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</si>
  <si>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</si>
  <si>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</si>
  <si>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</si>
  <si>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</si>
  <si>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</si>
  <si>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</si>
  <si>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</si>
  <si>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</si>
  <si>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</si>
  <si>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</si>
  <si>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</si>
  <si>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</si>
  <si>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</si>
  <si>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</si>
  <si>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</si>
  <si>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</si>
  <si>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</si>
  <si>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</si>
  <si>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</si>
  <si>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</si>
  <si>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</si>
  <si>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</si>
  <si>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</si>
  <si>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</si>
  <si>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</si>
  <si>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</si>
  <si>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</si>
  <si>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</si>
  <si>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</si>
  <si>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</si>
  <si>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</si>
  <si>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</si>
  <si>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</si>
  <si>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</si>
  <si>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</si>
  <si>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</si>
  <si>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</si>
  <si>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</si>
  <si>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</si>
  <si>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</si>
  <si>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</si>
  <si>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</si>
  <si>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</si>
  <si>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</si>
  <si>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</si>
  <si>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</si>
  <si>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</si>
  <si>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</si>
  <si>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</si>
  <si>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</si>
  <si>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</si>
  <si>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</si>
  <si>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</si>
  <si>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</si>
  <si>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</si>
  <si>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</si>
  <si>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</si>
  <si>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</si>
  <si>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</si>
  <si>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</si>
  <si>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</si>
  <si>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</si>
  <si>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</si>
  <si>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</si>
  <si>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</si>
  <si>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</si>
  <si>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</si>
  <si>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</si>
  <si>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</si>
  <si>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</si>
  <si>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</si>
  <si>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</si>
  <si>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</si>
  <si>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</si>
  <si>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</si>
  <si>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</si>
  <si>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</si>
  <si>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</si>
  <si>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</si>
  <si>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</si>
  <si>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</si>
  <si>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</si>
  <si>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</si>
  <si>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</si>
  <si>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</si>
  <si>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</si>
  <si>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</si>
  <si>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</si>
  <si>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</si>
  <si>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</si>
  <si>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</si>
  <si>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</si>
  <si>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</si>
  <si>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</si>
  <si>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</si>
  <si>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</si>
  <si>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</si>
  <si>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</si>
  <si>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</si>
  <si>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</si>
  <si>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</si>
  <si>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</si>
  <si>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</si>
  <si>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</si>
  <si>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</si>
  <si>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</si>
  <si>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</si>
  <si>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</si>
  <si>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</si>
  <si>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</si>
  <si>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</si>
  <si>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</si>
  <si>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</si>
  <si>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</si>
  <si>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</si>
  <si>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</si>
  <si>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</si>
  <si>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</si>
  <si>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</si>
  <si>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</si>
  <si>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</si>
  <si>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</si>
  <si>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</si>
  <si>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</si>
  <si>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</si>
  <si>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</si>
  <si>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</si>
  <si>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</si>
  <si>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</si>
  <si>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</si>
  <si>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</si>
  <si>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</si>
  <si>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</si>
  <si>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</si>
  <si>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</si>
  <si>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</si>
  <si>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</si>
  <si>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</si>
  <si>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</si>
  <si>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</si>
  <si>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</si>
  <si>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</si>
  <si>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</si>
  <si>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</si>
  <si>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</si>
  <si>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</si>
  <si>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</si>
  <si>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</si>
  <si>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</si>
  <si>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</si>
  <si>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</si>
  <si>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</si>
  <si>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</si>
  <si>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</si>
  <si>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</si>
  <si>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</si>
  <si>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</si>
  <si>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</si>
  <si>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</si>
  <si>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</si>
  <si>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</si>
  <si>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</si>
  <si>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</si>
  <si>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</si>
  <si>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</si>
  <si>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</si>
  <si>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</si>
  <si>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</si>
  <si>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</si>
  <si>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</si>
  <si>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</si>
  <si>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</si>
  <si>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</si>
  <si>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</si>
  <si>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</si>
  <si>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</si>
  <si>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</si>
  <si>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</si>
  <si>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</si>
  <si>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</si>
  <si>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</si>
  <si>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</si>
  <si>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</si>
  <si>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</si>
  <si>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</si>
  <si>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</si>
  <si>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</si>
  <si>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</si>
  <si>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</si>
  <si>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</si>
  <si>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</si>
  <si>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</si>
  <si>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</si>
  <si>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</si>
  <si>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</si>
  <si>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</si>
  <si>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</si>
  <si>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</si>
  <si>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</si>
  <si>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</si>
  <si>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</si>
  <si>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</si>
  <si>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</si>
  <si>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</si>
  <si>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</si>
  <si>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</si>
  <si>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</si>
  <si>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</si>
  <si>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</si>
  <si>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</si>
  <si>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</si>
  <si>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</si>
  <si>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</si>
  <si>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</si>
  <si>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</si>
  <si>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</si>
  <si>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</si>
  <si>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</si>
  <si>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</si>
  <si>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</si>
  <si>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</si>
  <si>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</si>
  <si>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</si>
  <si>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</si>
  <si>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</si>
  <si>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</si>
  <si>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</si>
  <si>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</si>
  <si>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</si>
  <si>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</si>
  <si>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</si>
  <si>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</si>
  <si>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</si>
  <si>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</si>
  <si>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</si>
  <si>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</si>
  <si>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</si>
  <si>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</si>
  <si>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</si>
  <si>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</si>
  <si>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</si>
  <si>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</si>
  <si>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</si>
  <si>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</si>
  <si>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</si>
  <si>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</si>
  <si>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</si>
  <si>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</si>
  <si>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</si>
  <si>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</si>
  <si>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</si>
  <si>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</si>
  <si>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</si>
  <si>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</si>
  <si>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</si>
  <si>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</si>
  <si>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</si>
  <si>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</si>
  <si>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</si>
  <si>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</si>
  <si>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</si>
  <si>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</si>
  <si>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</si>
  <si>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</si>
  <si>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</si>
  <si>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</si>
  <si>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</si>
  <si>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</si>
  <si>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</si>
  <si>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</si>
  <si>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</si>
  <si>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</si>
  <si>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</si>
  <si>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</si>
  <si>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</si>
  <si>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</si>
  <si>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</si>
  <si>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</si>
  <si>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</si>
  <si>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</si>
  <si>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</si>
  <si>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</si>
  <si>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</si>
  <si>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</si>
  <si>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</si>
  <si>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</si>
  <si>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</si>
  <si>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</si>
  <si>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</si>
  <si>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</si>
  <si>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</si>
  <si>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</si>
  <si>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</si>
  <si>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</si>
  <si>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</si>
  <si>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</si>
  <si>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</si>
  <si>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</si>
  <si>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</si>
  <si>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</si>
  <si>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</si>
  <si>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</si>
  <si>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</si>
  <si>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</si>
  <si>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</si>
  <si>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</si>
  <si>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</si>
  <si>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</si>
  <si>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</si>
  <si>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</si>
  <si>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</si>
  <si>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</si>
  <si>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</si>
  <si>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</si>
  <si>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</si>
  <si>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</si>
  <si>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</si>
  <si>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</si>
  <si>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</si>
  <si>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</si>
  <si>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</si>
  <si>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</si>
  <si>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</si>
  <si>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</si>
  <si>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</si>
  <si>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</si>
  <si>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</si>
  <si>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</si>
  <si>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</si>
  <si>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</si>
  <si>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</si>
  <si>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</si>
  <si>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</si>
  <si>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</si>
  <si>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</si>
  <si>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</si>
  <si>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</si>
  <si>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</si>
  <si>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</si>
  <si>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</si>
  <si>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</si>
  <si>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</si>
  <si>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</si>
  <si>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</si>
  <si>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</si>
  <si>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</si>
  <si>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</si>
  <si>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</si>
  <si>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</si>
  <si>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</si>
  <si>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</si>
  <si>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</si>
  <si>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</si>
  <si>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</si>
  <si>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</si>
  <si>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</si>
  <si>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</si>
  <si>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</si>
  <si>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</si>
  <si>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</si>
  <si>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</si>
  <si>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</si>
  <si>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</si>
  <si>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</si>
  <si>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</si>
  <si>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</si>
  <si>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</si>
  <si>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</si>
  <si>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</si>
  <si>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</si>
  <si>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</si>
  <si>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</si>
  <si>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</si>
  <si>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</si>
  <si>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</si>
  <si>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</si>
  <si>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</si>
  <si>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</si>
  <si>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</si>
  <si>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</si>
  <si>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</si>
  <si>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</si>
  <si>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</si>
  <si>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</si>
  <si>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</si>
  <si>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</si>
  <si>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</si>
  <si>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</si>
  <si>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</si>
  <si>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</si>
  <si>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</si>
  <si>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</si>
  <si>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</si>
  <si>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</si>
  <si>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</si>
  <si>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</si>
  <si>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</si>
  <si>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</si>
  <si>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</si>
  <si>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</si>
  <si>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</si>
  <si>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</si>
  <si>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</si>
  <si>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</si>
  <si>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</si>
  <si>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</si>
  <si>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</si>
  <si>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</si>
  <si>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</si>
  <si>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</si>
  <si>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</si>
  <si>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</si>
  <si>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</si>
  <si>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</si>
  <si>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</si>
  <si>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</si>
  <si>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</si>
  <si>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</si>
  <si>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</si>
  <si>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</si>
  <si>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</si>
  <si>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</si>
  <si>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</si>
  <si>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</si>
  <si>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</si>
  <si>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</si>
  <si>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</si>
  <si>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</si>
  <si>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</si>
  <si>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</si>
  <si>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</si>
  <si>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</si>
  <si>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</si>
  <si>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</si>
  <si>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</si>
  <si>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</si>
  <si>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</si>
  <si>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</si>
  <si>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</si>
  <si>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</si>
  <si>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</si>
  <si>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</si>
  <si>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</si>
  <si>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</si>
  <si>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</si>
  <si>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</si>
  <si>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</si>
  <si>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</si>
  <si>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</si>
  <si>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</si>
  <si>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</si>
  <si>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</si>
  <si>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</si>
  <si>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</si>
  <si>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</si>
  <si>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</si>
  <si>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</si>
  <si>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</si>
  <si>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</si>
  <si>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</si>
  <si>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</si>
  <si>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</si>
  <si>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</si>
  <si>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</si>
  <si>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</si>
  <si>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</si>
  <si>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</si>
  <si>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</si>
  <si>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</si>
  <si>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</si>
  <si>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</si>
  <si>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</si>
  <si>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</si>
  <si>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</si>
  <si>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</si>
  <si>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</si>
  <si>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</si>
  <si>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</si>
  <si>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</si>
  <si>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</si>
  <si>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</si>
  <si>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</si>
  <si>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</si>
  <si>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</si>
  <si>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</si>
  <si>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</si>
  <si>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</si>
  <si>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</si>
  <si>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</si>
  <si>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</si>
  <si>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</si>
  <si>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</si>
  <si>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</si>
  <si>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</si>
  <si>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</si>
  <si>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</si>
  <si>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</si>
  <si>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</si>
  <si>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</si>
  <si>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</si>
  <si>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</si>
  <si>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</si>
  <si>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</si>
  <si>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</si>
  <si>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</si>
  <si>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</si>
  <si>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</si>
  <si>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</si>
  <si>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</si>
  <si>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</si>
  <si>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</si>
  <si>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</si>
  <si>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</si>
  <si>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</si>
  <si>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</si>
  <si>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</si>
  <si>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</si>
  <si>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</si>
  <si>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</si>
  <si>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</si>
  <si>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</si>
  <si>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</si>
  <si>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</si>
  <si>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</si>
  <si>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</si>
  <si>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</si>
  <si>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</si>
  <si>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</si>
  <si>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</si>
  <si>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</si>
  <si>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</si>
  <si>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</si>
  <si>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</si>
  <si>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</si>
  <si>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</si>
  <si>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</si>
  <si>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</si>
  <si>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</si>
  <si>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</si>
  <si>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</si>
  <si>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</si>
  <si>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</si>
  <si>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</si>
  <si>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</si>
  <si>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</si>
  <si>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</si>
  <si>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</si>
  <si>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</si>
  <si>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</si>
  <si>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</si>
  <si>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</si>
  <si>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</si>
  <si>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</si>
  <si>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</si>
  <si>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</si>
  <si>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</si>
  <si>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</si>
  <si>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</si>
  <si>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</si>
  <si>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</si>
  <si>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</si>
  <si>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</si>
  <si>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</si>
  <si>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</si>
  <si>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</si>
  <si>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</si>
  <si>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</si>
  <si>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</si>
  <si>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</si>
  <si>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</si>
  <si>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</si>
  <si>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</si>
  <si>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</si>
  <si>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</si>
  <si>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</si>
  <si>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</si>
  <si>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</si>
  <si>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</si>
  <si>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</si>
  <si>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</si>
  <si>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</si>
  <si>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</si>
  <si>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</si>
  <si>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</si>
  <si>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</si>
  <si>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</si>
  <si>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</si>
  <si>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</si>
  <si>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</si>
  <si>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</si>
  <si>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</si>
  <si>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</si>
  <si>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</si>
  <si>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</si>
  <si>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</si>
  <si>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</si>
  <si>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</si>
  <si>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</si>
  <si>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</si>
  <si>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</si>
  <si>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</si>
  <si>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</si>
  <si>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</si>
  <si>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</si>
  <si>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</si>
  <si>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</si>
  <si>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</si>
  <si>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</si>
  <si>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</si>
  <si>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</si>
  <si>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</si>
  <si>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</si>
  <si>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</si>
  <si>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</si>
  <si>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</si>
  <si>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</si>
  <si>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</si>
  <si>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</si>
  <si>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</si>
  <si>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</si>
  <si>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</si>
  <si>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</si>
  <si>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</si>
  <si>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</si>
  <si>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</si>
  <si>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</si>
  <si>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</si>
  <si>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</si>
  <si>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</si>
  <si>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</si>
  <si>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</si>
  <si>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</si>
  <si>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</si>
  <si>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</si>
  <si>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</si>
  <si>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</si>
  <si>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</si>
  <si>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</si>
  <si>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</si>
  <si>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</si>
  <si>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</si>
  <si>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</si>
  <si>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</si>
  <si>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</si>
  <si>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</si>
  <si>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</si>
  <si>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</si>
  <si>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</si>
  <si>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</si>
  <si>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</si>
  <si>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</si>
  <si>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</si>
  <si>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</si>
  <si>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</si>
  <si>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</si>
  <si>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</si>
  <si>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</si>
  <si>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</si>
  <si>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</si>
  <si>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</si>
  <si>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</si>
  <si>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</si>
  <si>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</si>
  <si>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</si>
  <si>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</si>
  <si>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</si>
  <si>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</si>
  <si>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</si>
  <si>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</si>
  <si>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</si>
  <si>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</si>
  <si>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</si>
  <si>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</si>
  <si>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</si>
  <si>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</si>
  <si>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</si>
  <si>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</si>
  <si>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</si>
  <si>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</si>
  <si>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</si>
  <si>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</si>
  <si>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</si>
  <si>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</si>
  <si>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</si>
  <si>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</si>
  <si>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</si>
  <si>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</si>
  <si>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</si>
  <si>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</si>
  <si>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</si>
  <si>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</si>
  <si>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</si>
  <si>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</si>
  <si>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</si>
  <si>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</si>
  <si>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</si>
  <si>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</si>
  <si>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</si>
  <si>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</si>
  <si>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</si>
  <si>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</si>
  <si>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</si>
  <si>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</si>
  <si>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</si>
  <si>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</si>
  <si>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</si>
  <si>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</si>
  <si>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</si>
  <si>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</si>
  <si>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</si>
  <si>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</si>
  <si>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</si>
  <si>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</si>
  <si>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</si>
  <si>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</si>
  <si>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</si>
  <si>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</si>
  <si>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</si>
  <si>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</si>
  <si>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</si>
  <si>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</si>
  <si>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</si>
  <si>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</si>
  <si>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</si>
  <si>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</si>
  <si>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</si>
  <si>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</si>
  <si>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</si>
  <si>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</si>
  <si>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</si>
  <si>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</si>
  <si>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</si>
  <si>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</si>
  <si>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</si>
  <si>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</si>
  <si>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</si>
  <si>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</si>
  <si>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</si>
  <si>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</si>
  <si>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</si>
  <si>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</si>
  <si>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</si>
  <si>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</si>
  <si>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</si>
  <si>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</si>
  <si>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</si>
  <si>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</si>
  <si>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</si>
  <si>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</si>
  <si>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</si>
  <si>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</si>
  <si>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</si>
  <si>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</si>
  <si>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</si>
  <si>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</si>
  <si>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</si>
  <si>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</si>
  <si>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</si>
  <si>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</si>
  <si>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</si>
  <si>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</si>
  <si>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</si>
  <si>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</si>
  <si>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</si>
  <si>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</si>
  <si>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</si>
  <si>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</si>
  <si>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</si>
  <si>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</si>
  <si>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</si>
  <si>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</si>
  <si>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</si>
  <si>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</si>
  <si>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</si>
  <si>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</si>
  <si>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</si>
  <si>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</si>
  <si>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</si>
  <si>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</si>
  <si>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</si>
  <si>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</si>
  <si>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</si>
  <si>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</si>
  <si>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</si>
  <si>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</si>
  <si>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</si>
  <si>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</si>
  <si>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</si>
  <si>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</si>
  <si>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</si>
  <si>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</si>
  <si>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</si>
  <si>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</si>
  <si>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</si>
  <si>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</si>
  <si>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</si>
  <si>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</si>
  <si>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</si>
  <si>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</si>
  <si>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</si>
  <si>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</si>
  <si>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</si>
  <si>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</si>
  <si>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</si>
  <si>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</si>
  <si>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</si>
  <si>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</si>
  <si>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</si>
  <si>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</si>
  <si>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</si>
  <si>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</si>
  <si>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</si>
  <si>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</si>
  <si>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</si>
  <si>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</si>
  <si>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</si>
  <si>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</si>
  <si>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</si>
  <si>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</si>
  <si>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</si>
  <si>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</si>
  <si>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</si>
  <si>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</si>
  <si>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</si>
  <si>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</si>
  <si>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</si>
  <si>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</si>
  <si>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</si>
  <si>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</si>
  <si>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</si>
  <si>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</si>
  <si>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</si>
  <si>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</si>
  <si>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</si>
  <si>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</si>
  <si>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</si>
  <si>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</si>
  <si>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</si>
  <si>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</si>
  <si>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</si>
  <si>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</si>
  <si>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</si>
  <si>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</si>
  <si>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</si>
  <si>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</si>
  <si>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</si>
  <si>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</si>
  <si>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</si>
  <si>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</si>
  <si>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</si>
  <si>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</si>
  <si>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</si>
  <si>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</si>
  <si>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</si>
  <si>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</si>
  <si>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</si>
  <si>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</si>
  <si>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</si>
  <si>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</si>
  <si>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</si>
  <si>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</si>
  <si>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</si>
  <si>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</si>
  <si>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</si>
  <si>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</si>
  <si>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</si>
  <si>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</si>
  <si>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</si>
  <si>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</si>
  <si>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</si>
  <si>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</si>
  <si>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</si>
  <si>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</si>
  <si>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</si>
  <si>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</si>
  <si>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</si>
  <si>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</si>
  <si>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</si>
  <si>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</si>
  <si>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</si>
  <si>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</si>
  <si>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</si>
  <si>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</si>
  <si>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</si>
  <si>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</si>
  <si>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</si>
  <si>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</si>
  <si>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</si>
  <si>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</si>
  <si>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</si>
  <si>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</si>
  <si>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</si>
  <si>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</si>
  <si>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</si>
  <si>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</si>
  <si>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</si>
  <si>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</si>
  <si>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</si>
  <si>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</si>
  <si>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</si>
  <si>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</si>
  <si>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</si>
  <si>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</si>
  <si>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</si>
  <si>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</si>
  <si>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</si>
  <si>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</si>
  <si>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</si>
  <si>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</si>
  <si>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</si>
  <si>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</si>
  <si>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</si>
  <si>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</si>
  <si>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</si>
  <si>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</si>
  <si>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</si>
  <si>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</si>
  <si>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</si>
  <si>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</si>
  <si>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</si>
  <si>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</si>
  <si>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</si>
  <si>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</si>
  <si>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</si>
  <si>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</si>
  <si>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</si>
  <si>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</si>
  <si>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</si>
  <si>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</si>
  <si>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</si>
  <si>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</si>
  <si>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</si>
  <si>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</si>
  <si>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</si>
  <si>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</si>
  <si>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</si>
  <si>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</si>
  <si>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</si>
  <si>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</si>
  <si>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</si>
  <si>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</si>
  <si>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</si>
  <si>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</si>
  <si>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</si>
  <si>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</si>
  <si>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</si>
  <si>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</si>
  <si>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</si>
  <si>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</si>
  <si>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</si>
  <si>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</si>
  <si>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</si>
  <si>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</si>
  <si>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</si>
  <si>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</si>
  <si>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</si>
  <si>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</si>
  <si>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</si>
  <si>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</si>
  <si>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</si>
  <si>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</si>
  <si>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</si>
  <si>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</si>
  <si>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</si>
  <si>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</si>
  <si>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</si>
  <si>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</si>
  <si>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</si>
  <si>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</si>
  <si>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</si>
  <si>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</si>
  <si>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</si>
  <si>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</si>
  <si>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</si>
  <si>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</si>
  <si>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</si>
  <si>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</si>
  <si>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</si>
  <si>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</si>
  <si>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</si>
  <si>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</si>
  <si>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</si>
  <si>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</si>
  <si>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</si>
  <si>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</si>
  <si>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</si>
  <si>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</si>
  <si>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</si>
  <si>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</si>
  <si>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</si>
  <si>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</si>
  <si>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</si>
  <si>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</si>
  <si>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</si>
  <si>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</si>
  <si>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</si>
  <si>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</si>
  <si>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</si>
  <si>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</si>
  <si>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</si>
  <si>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</si>
  <si>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</si>
  <si>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</si>
  <si>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</si>
  <si>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</si>
  <si>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</si>
  <si>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</si>
  <si>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</si>
  <si>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</si>
  <si>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</si>
  <si>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</si>
  <si>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</si>
  <si>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</si>
  <si>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</si>
  <si>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</si>
  <si>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</si>
  <si>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</si>
  <si>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</si>
  <si>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</si>
  <si>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</si>
  <si>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</si>
  <si>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</si>
  <si>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</si>
  <si>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</si>
  <si>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</si>
  <si>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</si>
  <si>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</si>
  <si>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</si>
  <si>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</si>
  <si>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</si>
  <si>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</si>
  <si>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</si>
  <si>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</si>
  <si>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</si>
  <si>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</si>
  <si>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</si>
  <si>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</si>
  <si>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</si>
  <si>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</si>
  <si>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</si>
  <si>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</si>
  <si>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</si>
  <si>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</si>
  <si>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</si>
  <si>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</si>
  <si>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</si>
  <si>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</si>
  <si>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</si>
  <si>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</si>
  <si>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</si>
  <si>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</si>
  <si>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</si>
  <si>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</si>
  <si>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</si>
  <si>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</si>
  <si>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</si>
  <si>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</si>
  <si>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</si>
  <si>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</si>
  <si>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</si>
  <si>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</si>
  <si>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</si>
  <si>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</si>
  <si>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</si>
  <si>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</si>
  <si>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</si>
  <si>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</si>
  <si>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</si>
  <si>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</si>
  <si>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</si>
  <si>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</si>
  <si>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</si>
  <si>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</si>
  <si>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</si>
  <si>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</si>
  <si>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</si>
  <si>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</si>
  <si>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</si>
  <si>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</si>
  <si>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</si>
  <si>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</si>
  <si>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</si>
  <si>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</si>
  <si>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</si>
  <si>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</si>
  <si>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</si>
  <si>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</si>
  <si>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</si>
  <si>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</si>
  <si>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</si>
  <si>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</si>
  <si>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</si>
  <si>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</si>
  <si>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</si>
  <si>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</si>
  <si>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</si>
  <si>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</si>
  <si>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</si>
  <si>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</si>
  <si>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</si>
  <si>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</si>
  <si>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</si>
  <si>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</si>
  <si>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</si>
  <si>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</si>
  <si>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</si>
  <si>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</si>
  <si>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</si>
  <si>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</si>
  <si>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</si>
  <si>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</si>
  <si>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</si>
  <si>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</si>
  <si>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</si>
  <si>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</si>
  <si>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</si>
  <si>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</si>
  <si>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</si>
  <si>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</si>
  <si>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</si>
  <si>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</si>
  <si>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</si>
  <si>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</si>
  <si>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</si>
  <si>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</si>
  <si>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</si>
  <si>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</si>
  <si>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</si>
  <si>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</si>
  <si>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</si>
  <si>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</si>
  <si>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</si>
  <si>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</si>
  <si>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</si>
  <si>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</si>
  <si>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</si>
  <si>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</si>
  <si>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</si>
  <si>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</si>
  <si>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</si>
  <si>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</si>
  <si>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</si>
  <si>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</si>
  <si>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</si>
  <si>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</si>
  <si>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</si>
  <si>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</si>
  <si>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</si>
  <si>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</si>
  <si>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</si>
  <si>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</si>
  <si>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</si>
  <si>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</si>
  <si>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</si>
  <si>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</si>
  <si>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</si>
  <si>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</si>
  <si>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</si>
  <si>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</si>
  <si>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</si>
  <si>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</si>
  <si>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</si>
  <si>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</si>
  <si>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</si>
  <si>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</si>
  <si>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</si>
  <si>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</si>
  <si>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</si>
  <si>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</si>
  <si>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</si>
  <si>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</si>
  <si>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</si>
  <si>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</si>
  <si>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</si>
  <si>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</si>
  <si>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</si>
  <si>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</si>
  <si>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</si>
  <si>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</si>
  <si>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</si>
  <si>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</si>
  <si>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</si>
  <si>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</si>
  <si>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</si>
  <si>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</si>
  <si>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</si>
  <si>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</si>
  <si>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</si>
  <si>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</si>
  <si>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</si>
  <si>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</si>
  <si>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</si>
  <si>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</si>
  <si>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</si>
  <si>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</si>
  <si>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</si>
  <si>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</si>
  <si>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</si>
  <si>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</si>
  <si>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</si>
  <si>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</si>
  <si>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</si>
  <si>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</si>
  <si>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</si>
  <si>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</si>
  <si>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</si>
  <si>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</si>
  <si>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</si>
  <si>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</si>
  <si>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</si>
  <si>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</si>
  <si>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</si>
  <si>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</si>
  <si>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</si>
  <si>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</si>
  <si>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</si>
  <si>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</si>
  <si>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</si>
  <si>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</si>
  <si>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</si>
  <si>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</si>
  <si>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</si>
  <si>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</si>
  <si>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</si>
  <si>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</si>
  <si>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</si>
  <si>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</si>
  <si>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</si>
  <si>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</si>
  <si>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</si>
  <si>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</si>
  <si>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</si>
  <si>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</si>
  <si>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</si>
  <si>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</si>
  <si>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</si>
  <si>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</si>
  <si>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</si>
  <si>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</si>
  <si>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</si>
  <si>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</si>
  <si>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</si>
  <si>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</si>
  <si>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</si>
  <si>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</si>
  <si>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</si>
  <si>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</si>
  <si>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</si>
  <si>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</si>
  <si>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</si>
  <si>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</si>
  <si>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</si>
  <si>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</si>
  <si>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</si>
  <si>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</si>
  <si>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</si>
  <si>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</si>
  <si>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</si>
  <si>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</si>
  <si>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</si>
  <si>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</si>
  <si>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</si>
  <si>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</si>
  <si>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</si>
  <si>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</si>
  <si>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</si>
  <si>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</si>
  <si>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</si>
  <si>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</si>
  <si>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</si>
  <si>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</si>
  <si>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</si>
  <si>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</si>
  <si>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</si>
  <si>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</si>
  <si>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</si>
  <si>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</si>
  <si>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</si>
  <si>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</si>
  <si>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</si>
  <si>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</si>
  <si>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</si>
  <si>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</si>
  <si>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</si>
  <si>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</si>
  <si>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</si>
  <si>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</si>
  <si>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</si>
  <si>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</si>
  <si>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</si>
  <si>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</si>
  <si>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</si>
  <si>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</si>
  <si>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</si>
  <si>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</si>
  <si>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</si>
  <si>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</si>
  <si>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</si>
  <si>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</si>
  <si>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</si>
  <si>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</si>
  <si>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</si>
  <si>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</si>
  <si>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</si>
  <si>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</si>
  <si>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</si>
  <si>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</si>
  <si>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</si>
  <si>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</si>
  <si>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</si>
  <si>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</si>
  <si>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</si>
  <si>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</si>
  <si>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</si>
  <si>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</si>
  <si>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</si>
  <si>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</si>
  <si>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</si>
  <si>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</si>
  <si>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</si>
  <si>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</si>
  <si>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</si>
  <si>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</si>
  <si>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</si>
  <si>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</si>
  <si>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</si>
  <si>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</si>
  <si>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</si>
  <si>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</si>
  <si>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</si>
  <si>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</si>
  <si>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</si>
  <si>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</si>
  <si>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</si>
  <si>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</si>
  <si>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</si>
  <si>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</si>
  <si>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</si>
  <si>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</si>
  <si>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</si>
  <si>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</si>
  <si>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</si>
  <si>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</si>
  <si>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</si>
  <si>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</si>
  <si>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</si>
  <si>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</si>
  <si>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</si>
  <si>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</si>
  <si>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</si>
  <si>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</si>
  <si>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</si>
  <si>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</si>
  <si>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</si>
  <si>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</si>
  <si>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</si>
  <si>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</si>
  <si>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</si>
  <si>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</si>
  <si>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</si>
  <si>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</si>
  <si>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</si>
  <si>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</si>
  <si>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</si>
  <si>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</si>
  <si>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</si>
  <si>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</si>
  <si>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</si>
  <si>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</si>
  <si>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</si>
  <si>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</si>
  <si>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</si>
  <si>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</si>
  <si>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</si>
  <si>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</si>
  <si>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</si>
  <si>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</si>
  <si>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</si>
  <si>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</si>
  <si>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</si>
  <si>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</si>
  <si>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</si>
  <si>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</si>
  <si>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</si>
  <si>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</si>
  <si>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</si>
  <si>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</si>
  <si>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</si>
  <si>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</si>
  <si>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</si>
  <si>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</si>
  <si>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</si>
  <si>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</si>
  <si>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</si>
  <si>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</si>
  <si>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</si>
  <si>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</si>
  <si>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</si>
  <si>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</si>
  <si>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</si>
  <si>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</si>
  <si>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</si>
  <si>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</si>
  <si>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</si>
  <si>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</si>
  <si>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</si>
  <si>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</si>
  <si>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</si>
  <si>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</si>
  <si>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</si>
  <si>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</si>
  <si>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</si>
  <si>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</si>
  <si>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</si>
  <si>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</si>
  <si>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</si>
  <si>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</si>
  <si>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</si>
  <si>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</si>
  <si>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</si>
  <si>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</si>
  <si>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</si>
  <si>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</si>
  <si>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</si>
  <si>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</si>
  <si>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</si>
  <si>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</si>
  <si>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</si>
  <si>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</si>
  <si>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</si>
  <si>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</si>
  <si>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</si>
  <si>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</si>
  <si>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</si>
  <si>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</si>
  <si>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</si>
  <si>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</si>
  <si>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</si>
  <si>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</si>
  <si>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</si>
  <si>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</si>
  <si>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</si>
  <si>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</si>
  <si>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</si>
  <si>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</si>
  <si>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</si>
  <si>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</si>
  <si>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</si>
  <si>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</si>
  <si>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</si>
  <si>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</si>
  <si>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</si>
  <si>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</si>
  <si>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</si>
  <si>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</si>
  <si>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</si>
  <si>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</si>
  <si>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</si>
  <si>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</si>
  <si>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</si>
  <si>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</si>
  <si>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</si>
  <si>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</si>
  <si>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</si>
  <si>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</si>
  <si>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</si>
  <si>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</si>
  <si>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</si>
  <si>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</si>
  <si>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</si>
  <si>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</si>
  <si>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</si>
  <si>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</si>
  <si>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</si>
  <si>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</si>
  <si>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</si>
  <si>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</si>
  <si>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</si>
  <si>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</si>
  <si>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</si>
  <si>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</si>
  <si>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</si>
  <si>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</si>
  <si>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</si>
  <si>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</si>
  <si>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</si>
  <si>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</si>
  <si>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</si>
  <si>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</si>
  <si>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</si>
  <si>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</si>
  <si>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</si>
  <si>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</si>
  <si>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</si>
  <si>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</si>
  <si>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</si>
  <si>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</si>
  <si>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</si>
  <si>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</si>
  <si>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</si>
  <si>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</si>
  <si>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</si>
  <si>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</si>
  <si>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</si>
  <si>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</si>
  <si>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</si>
  <si>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</si>
  <si>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</si>
  <si>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</si>
  <si>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</si>
  <si>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</si>
  <si>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</si>
  <si>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</si>
  <si>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</si>
  <si>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</si>
  <si>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</si>
  <si>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</si>
  <si>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</si>
  <si>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</si>
  <si>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</si>
  <si>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</si>
  <si>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</si>
  <si>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</si>
  <si>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</si>
  <si>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</si>
  <si>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</si>
  <si>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</si>
  <si>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</si>
  <si>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</si>
  <si>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</si>
  <si>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</si>
  <si>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</si>
  <si>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</si>
  <si>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</si>
  <si>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</si>
  <si>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</si>
  <si>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</si>
  <si>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</si>
  <si>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</si>
  <si>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</si>
  <si>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</si>
  <si>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</si>
  <si>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</si>
  <si>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</si>
  <si>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</si>
  <si>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</si>
  <si>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</si>
  <si>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</si>
  <si>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</si>
  <si>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</si>
  <si>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</si>
  <si>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</si>
  <si>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</si>
  <si>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</si>
  <si>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</si>
  <si>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</si>
  <si>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</si>
  <si>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</si>
  <si>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</si>
  <si>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</si>
  <si>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</si>
  <si>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</si>
  <si>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</si>
  <si>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</si>
  <si>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</si>
  <si>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</si>
  <si>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</si>
  <si>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</si>
  <si>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</si>
  <si>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</si>
  <si>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</si>
  <si>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</si>
  <si>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</si>
  <si>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</si>
  <si>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</si>
  <si>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</si>
  <si>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</si>
  <si>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</si>
  <si>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</si>
  <si>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</si>
  <si>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</si>
  <si>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</si>
  <si>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</si>
  <si>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</si>
  <si>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</si>
  <si>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</si>
  <si>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</si>
  <si>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</si>
  <si>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</si>
  <si>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</si>
  <si>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</si>
  <si>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</si>
  <si>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</si>
  <si>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</si>
  <si>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</si>
  <si>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</si>
  <si>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</si>
  <si>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</si>
  <si>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</si>
  <si>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</si>
  <si>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</si>
  <si>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</si>
  <si>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</si>
  <si>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</si>
  <si>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</si>
  <si>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</si>
  <si>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</si>
  <si>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</si>
  <si>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</si>
  <si>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</si>
  <si>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</si>
  <si>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</si>
  <si>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</si>
  <si>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</si>
  <si>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</si>
  <si>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</si>
  <si>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</si>
  <si>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</si>
  <si>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</si>
  <si>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</si>
  <si>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</si>
  <si>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</si>
  <si>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</si>
  <si>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</si>
  <si>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</si>
  <si>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</si>
  <si>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</si>
  <si>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</si>
  <si>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</si>
  <si>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</si>
  <si>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</si>
  <si>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</si>
  <si>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</si>
  <si>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</si>
  <si>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</si>
  <si>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</si>
  <si>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</si>
  <si>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</si>
  <si>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</si>
  <si>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</si>
  <si>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</si>
  <si>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</si>
  <si>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</si>
  <si>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</si>
  <si>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</si>
  <si>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</si>
  <si>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</si>
  <si>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</si>
  <si>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</si>
  <si>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</si>
  <si>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</si>
  <si>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</si>
  <si>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</si>
  <si>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</si>
  <si>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</si>
  <si>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</si>
  <si>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</si>
  <si>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</si>
  <si>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</si>
  <si>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</si>
  <si>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</si>
  <si>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</si>
  <si>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</si>
  <si>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</si>
  <si>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</si>
  <si>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</si>
  <si>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</si>
  <si>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</si>
  <si>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</si>
  <si>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</si>
  <si>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</si>
  <si>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</si>
  <si>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</si>
  <si>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</si>
  <si>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</si>
  <si>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</si>
  <si>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</si>
  <si>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</si>
  <si>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</si>
  <si>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</si>
  <si>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</si>
  <si>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</si>
  <si>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</si>
  <si>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</si>
  <si>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</si>
  <si>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</si>
  <si>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</si>
  <si>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</si>
  <si>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</si>
  <si>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</si>
  <si>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</si>
  <si>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</si>
  <si>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</si>
  <si>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</si>
  <si>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</si>
  <si>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</si>
  <si>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</si>
  <si>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</si>
  <si>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</si>
  <si>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</si>
  <si>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</si>
  <si>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</si>
  <si>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</si>
  <si>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</si>
  <si>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</si>
  <si>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</si>
  <si>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</si>
  <si>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</si>
  <si>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</si>
  <si>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</si>
  <si>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</si>
  <si>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</si>
  <si>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</si>
  <si>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</si>
  <si>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</si>
  <si>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</si>
  <si>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</si>
  <si>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</si>
  <si>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</si>
  <si>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</si>
  <si>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</si>
  <si>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</si>
  <si>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</si>
  <si>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</si>
  <si>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</si>
  <si>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</si>
  <si>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</si>
  <si>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</si>
  <si>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</si>
  <si>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</si>
  <si>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</si>
  <si>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</si>
  <si>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</si>
  <si>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</si>
  <si>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</si>
  <si>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</si>
  <si>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</si>
  <si>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</si>
  <si>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</si>
  <si>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</si>
  <si>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</si>
  <si>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</si>
  <si>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</si>
  <si>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</si>
  <si>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</si>
  <si>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</si>
  <si>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</si>
  <si>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</si>
  <si>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</si>
  <si>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</si>
  <si>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</si>
  <si>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</si>
  <si>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</si>
  <si>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</si>
  <si>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</si>
  <si>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</si>
  <si>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</si>
  <si>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</si>
  <si>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</si>
  <si>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</si>
  <si>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</si>
  <si>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</si>
  <si>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</si>
  <si>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</si>
  <si>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</si>
  <si>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</si>
  <si>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</si>
  <si>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</si>
  <si>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</si>
  <si>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</si>
  <si>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</si>
  <si>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</si>
  <si>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</si>
  <si>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</si>
  <si>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</si>
  <si>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</si>
  <si>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</si>
  <si>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</si>
  <si>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</si>
  <si>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</si>
  <si>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</si>
  <si>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</si>
  <si>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</si>
  <si>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</si>
  <si>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</si>
  <si>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</si>
  <si>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</si>
  <si>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</si>
  <si>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</si>
  <si>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</si>
  <si>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</si>
  <si>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</si>
  <si>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</si>
  <si>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</si>
  <si>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</si>
  <si>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</si>
  <si>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</si>
  <si>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</si>
  <si>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</si>
  <si>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</si>
  <si>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</si>
  <si>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</si>
  <si>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</si>
  <si>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</si>
  <si>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</si>
  <si>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</si>
  <si>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</si>
  <si>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</si>
  <si>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</si>
  <si>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</si>
  <si>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</si>
  <si>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</si>
  <si>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</si>
  <si>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</si>
  <si>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</si>
  <si>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</si>
  <si>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</si>
  <si>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</si>
  <si>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</si>
  <si>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</si>
  <si>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</si>
  <si>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</si>
  <si>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</si>
  <si>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</si>
  <si>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</si>
  <si>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</si>
  <si>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</si>
  <si>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</si>
  <si>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</si>
  <si>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</si>
  <si>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</si>
  <si>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</si>
  <si>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</si>
  <si>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</si>
  <si>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</si>
  <si>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</si>
  <si>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</si>
  <si>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</si>
  <si>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</si>
  <si>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</si>
  <si>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</si>
  <si>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</si>
  <si>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</si>
  <si>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</si>
  <si>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</si>
  <si>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</si>
  <si>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</si>
  <si>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</si>
  <si>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</si>
  <si>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</si>
  <si>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</si>
  <si>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</si>
  <si>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</si>
  <si>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</si>
  <si>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</si>
  <si>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</si>
  <si>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</si>
  <si>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</si>
  <si>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</si>
  <si>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</si>
  <si>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</si>
  <si>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</si>
  <si>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</si>
  <si>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</si>
  <si>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</si>
  <si>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</si>
  <si>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</si>
  <si>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</si>
  <si>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</si>
  <si>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</si>
  <si>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</si>
  <si>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</si>
  <si>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</si>
  <si>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</si>
  <si>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</si>
  <si>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</si>
  <si>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</si>
  <si>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</si>
  <si>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</si>
  <si>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</si>
  <si>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</si>
  <si>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</si>
  <si>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</si>
  <si>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</si>
  <si>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</si>
  <si>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</si>
  <si>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</si>
  <si>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</si>
  <si>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</si>
  <si>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</si>
  <si>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</si>
  <si>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</si>
  <si>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</si>
  <si>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</si>
  <si>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</si>
  <si>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</si>
  <si>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</si>
  <si>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</si>
  <si>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</si>
  <si>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</si>
  <si>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</si>
  <si>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</si>
  <si>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</si>
  <si>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</si>
  <si>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</si>
  <si>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</si>
  <si>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</si>
  <si>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</si>
  <si>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</si>
  <si>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</si>
  <si>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</si>
  <si>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</si>
  <si>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</si>
  <si>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</si>
  <si>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</si>
  <si>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</si>
  <si>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</si>
  <si>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</si>
  <si>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</si>
  <si>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</si>
  <si>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</si>
  <si>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</si>
  <si>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</si>
  <si>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</si>
  <si>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</si>
  <si>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</si>
  <si>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</si>
  <si>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</si>
  <si>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</si>
  <si>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</si>
  <si>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</si>
  <si>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</si>
  <si>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</si>
  <si>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</si>
  <si>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</si>
  <si>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</si>
  <si>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</si>
  <si>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</si>
  <si>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</si>
  <si>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</si>
  <si>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</si>
  <si>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</si>
  <si>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</si>
  <si>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</si>
  <si>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</si>
  <si>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</si>
  <si>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</si>
  <si>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</si>
  <si>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</si>
  <si>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</si>
  <si>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</si>
  <si>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</si>
  <si>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</si>
  <si>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</si>
  <si>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</si>
  <si>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</si>
  <si>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</si>
  <si>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</si>
  <si>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</si>
  <si>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</si>
  <si>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</si>
  <si>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</si>
  <si>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</si>
  <si>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</si>
  <si>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</si>
  <si>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</si>
  <si>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</si>
  <si>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</si>
  <si>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</si>
  <si>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</si>
  <si>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</si>
  <si>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</si>
  <si>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</si>
  <si>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</si>
  <si>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</si>
  <si>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</si>
  <si>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</si>
  <si>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</si>
  <si>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</si>
  <si>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</si>
  <si>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</si>
  <si>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</si>
  <si>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</si>
  <si>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</si>
  <si>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</si>
  <si>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</si>
  <si>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</si>
  <si>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</si>
  <si>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</si>
  <si>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</si>
  <si>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</si>
  <si>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</si>
  <si>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</si>
  <si>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</si>
  <si>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</si>
  <si>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</si>
  <si>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</si>
  <si>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</si>
  <si>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</si>
  <si>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</si>
  <si>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</si>
  <si>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</si>
  <si>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</si>
  <si>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</si>
  <si>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</si>
  <si>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</si>
  <si>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</si>
  <si>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</si>
  <si>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</si>
  <si>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</si>
  <si>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</si>
  <si>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</si>
  <si>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</si>
  <si>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</si>
  <si>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</si>
  <si>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</si>
  <si>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</si>
  <si>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</si>
  <si>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</si>
  <si>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</si>
  <si>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</si>
  <si>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</si>
  <si>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</si>
  <si>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</si>
  <si>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</si>
  <si>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</si>
  <si>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</si>
  <si>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</si>
  <si>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</si>
  <si>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</si>
  <si>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</si>
  <si>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</si>
  <si>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</si>
  <si>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</si>
  <si>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</si>
  <si>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</si>
  <si>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</si>
  <si>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</si>
  <si>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</si>
  <si>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</si>
  <si>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</si>
  <si>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</si>
  <si>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</si>
  <si>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</si>
  <si>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</si>
  <si>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</si>
  <si>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</si>
  <si>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</si>
  <si>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</si>
  <si>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</si>
  <si>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</si>
  <si>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</si>
  <si>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</si>
  <si>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</si>
  <si>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</si>
  <si>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</si>
  <si>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</si>
  <si>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</si>
  <si>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</si>
  <si>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</si>
  <si>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</si>
  <si>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</si>
  <si>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</si>
  <si>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</si>
  <si>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</si>
  <si>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</si>
  <si>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</si>
  <si>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</si>
  <si>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</si>
  <si>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</si>
  <si>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</si>
  <si>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</si>
  <si>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</si>
  <si>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</si>
  <si>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</si>
  <si>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</si>
  <si>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</si>
  <si>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</si>
  <si>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</si>
  <si>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</si>
  <si>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</si>
  <si>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</si>
  <si>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</si>
  <si>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</si>
  <si>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</si>
  <si>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</si>
  <si>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</si>
  <si>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</si>
  <si>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</si>
  <si>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</si>
  <si>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</si>
  <si>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</si>
  <si>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</si>
  <si>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</si>
  <si>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</si>
  <si>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</si>
  <si>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</si>
  <si>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</si>
  <si>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</si>
  <si>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</si>
  <si>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</si>
  <si>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</si>
  <si>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</si>
  <si>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</si>
  <si>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</si>
  <si>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</si>
  <si>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</si>
  <si>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</si>
  <si>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</si>
  <si>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</si>
  <si>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</si>
  <si>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</si>
  <si>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</si>
  <si>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</si>
  <si>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</si>
  <si>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</si>
  <si>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</si>
  <si>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</si>
  <si>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</si>
  <si>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</si>
  <si>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</si>
  <si>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</si>
  <si>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</si>
  <si>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</si>
  <si>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</si>
  <si>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</si>
  <si>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</si>
  <si>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</si>
  <si>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</si>
  <si>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</si>
  <si>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</si>
  <si>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</si>
  <si>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</si>
  <si>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</si>
  <si>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</si>
  <si>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</si>
  <si>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</si>
  <si>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</si>
  <si>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</si>
  <si>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</si>
  <si>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</si>
  <si>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</si>
  <si>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</si>
  <si>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</si>
  <si>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</si>
  <si>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</si>
  <si>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</si>
  <si>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</si>
  <si>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</si>
  <si>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</si>
  <si>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</si>
  <si>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</si>
  <si>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</si>
  <si>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</si>
  <si>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</si>
  <si>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</si>
  <si>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</si>
  <si>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</si>
  <si>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</si>
  <si>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</si>
  <si>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</si>
  <si>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</si>
  <si>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</si>
  <si>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</si>
  <si>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</si>
  <si>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</si>
  <si>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</si>
  <si>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</si>
  <si>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</si>
  <si>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</si>
  <si>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</si>
  <si>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</si>
  <si>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</si>
  <si>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</si>
  <si>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</si>
  <si>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</si>
  <si>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</si>
  <si>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</si>
  <si>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</si>
  <si>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</si>
  <si>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</si>
  <si>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</si>
  <si>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</si>
  <si>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</si>
  <si>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</si>
  <si>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</si>
  <si>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</si>
  <si>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</si>
  <si>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</si>
  <si>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</si>
  <si>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</si>
  <si>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</si>
  <si>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</si>
  <si>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</si>
  <si>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</si>
  <si>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</si>
  <si>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</si>
  <si>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</si>
  <si>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</si>
  <si>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</si>
  <si>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</si>
  <si>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</si>
  <si>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</si>
  <si>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</si>
  <si>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</si>
  <si>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</si>
  <si>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</si>
  <si>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</si>
  <si>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</si>
  <si>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</si>
  <si>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</si>
  <si>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</si>
  <si>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</si>
  <si>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</si>
  <si>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</si>
  <si>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</si>
  <si>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</si>
  <si>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</si>
  <si>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</si>
  <si>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</si>
  <si>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</si>
  <si>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</si>
  <si>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</si>
  <si>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</si>
  <si>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</si>
  <si>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</si>
  <si>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</si>
  <si>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</si>
  <si>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</si>
  <si>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</si>
  <si>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</si>
  <si>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</si>
  <si>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</si>
  <si>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</si>
  <si>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</si>
  <si>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</si>
  <si>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</si>
  <si>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</si>
  <si>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</si>
  <si>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</si>
  <si>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</si>
  <si>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</si>
  <si>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</si>
  <si>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</si>
  <si>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</si>
  <si>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</si>
  <si>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</si>
  <si>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</si>
  <si>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</si>
  <si>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</si>
  <si>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</si>
  <si>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</si>
  <si>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</si>
  <si>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</si>
  <si>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</si>
  <si>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</si>
  <si>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</si>
  <si>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</si>
  <si>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</si>
  <si>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</si>
  <si>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</si>
  <si>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</si>
  <si>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</si>
  <si>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</si>
  <si>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</si>
  <si>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</si>
  <si>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</si>
  <si>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</si>
  <si>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</si>
  <si>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</si>
  <si>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</si>
  <si>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</si>
  <si>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</si>
  <si>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</si>
  <si>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</si>
  <si>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</si>
  <si>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</si>
  <si>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</si>
  <si>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</si>
  <si>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</si>
  <si>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</si>
  <si>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</si>
  <si>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</si>
  <si>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</si>
  <si>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</si>
  <si>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</si>
  <si>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</si>
  <si>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</si>
  <si>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</si>
  <si>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</si>
  <si>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</si>
  <si>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</si>
  <si>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</si>
  <si>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</si>
  <si>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</si>
  <si>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</si>
  <si>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</si>
  <si>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</si>
  <si>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</si>
  <si>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</si>
  <si>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</si>
  <si>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</si>
  <si>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</si>
  <si>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</si>
  <si>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</si>
  <si>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</si>
  <si>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</si>
  <si>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</si>
  <si>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</si>
  <si>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</si>
  <si>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</si>
  <si>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</si>
  <si>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</si>
  <si>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</si>
  <si>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</si>
  <si>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</si>
  <si>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</si>
  <si>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</si>
  <si>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</si>
  <si>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</si>
  <si>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</si>
  <si>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</si>
  <si>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</si>
  <si>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</si>
  <si>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</si>
  <si>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</si>
  <si>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</si>
  <si>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</si>
  <si>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</si>
  <si>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</si>
  <si>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</si>
  <si>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</si>
  <si>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</si>
  <si>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</si>
  <si>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</si>
  <si>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</si>
  <si>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</si>
  <si>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</si>
  <si>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</si>
  <si>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</si>
  <si>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</si>
  <si>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</si>
  <si>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</si>
  <si>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</si>
  <si>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</si>
  <si>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</si>
  <si>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</si>
  <si>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</si>
  <si>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</si>
  <si>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</si>
  <si>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</si>
  <si>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</si>
  <si>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</si>
  <si>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</si>
  <si>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</si>
  <si>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</si>
  <si>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</si>
  <si>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</si>
  <si>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</si>
  <si>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</si>
  <si>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</si>
  <si>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</si>
  <si>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</si>
  <si>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</si>
  <si>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</si>
  <si>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</si>
  <si>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</si>
  <si>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</si>
  <si>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</si>
  <si>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</si>
  <si>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</si>
  <si>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</si>
  <si>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</si>
  <si>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</si>
  <si>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</si>
  <si>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</si>
  <si>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</si>
  <si>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</si>
  <si>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</si>
  <si>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</si>
  <si>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</si>
  <si>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</si>
  <si>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</si>
  <si>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</si>
  <si>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</si>
  <si>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</si>
  <si>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</si>
  <si>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</si>
  <si>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</si>
  <si>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</si>
  <si>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</si>
  <si>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</si>
  <si>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</si>
  <si>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</si>
  <si>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</si>
  <si>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</si>
  <si>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</si>
  <si>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</si>
  <si>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</si>
  <si>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</si>
  <si>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</si>
  <si>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</si>
  <si>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</si>
  <si>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</si>
  <si>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</si>
  <si>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</si>
  <si>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</si>
  <si>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</si>
  <si>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</si>
  <si>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</si>
  <si>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</si>
  <si>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</si>
  <si>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</si>
  <si>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</si>
  <si>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</si>
  <si>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</si>
  <si>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</si>
  <si>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</si>
  <si>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</si>
  <si>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</si>
  <si>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</si>
  <si>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</si>
  <si>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</si>
  <si>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</si>
  <si>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</si>
  <si>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</si>
  <si>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</si>
  <si>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</si>
  <si>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</si>
  <si>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</si>
  <si>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</si>
  <si>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</si>
  <si>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</si>
  <si>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</si>
  <si>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</si>
  <si>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</si>
  <si>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</si>
  <si>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</si>
  <si>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</si>
  <si>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</si>
  <si>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</si>
  <si>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</si>
  <si>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</si>
  <si>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</si>
  <si>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</si>
  <si>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</si>
  <si>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</si>
  <si>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</si>
  <si>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</si>
  <si>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</si>
  <si>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</si>
  <si>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</si>
  <si>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</si>
  <si>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</si>
  <si>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</si>
  <si>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</si>
  <si>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</si>
  <si>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</si>
  <si>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</si>
  <si>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</si>
  <si>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</si>
  <si>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</si>
  <si>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</si>
  <si>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</si>
  <si>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</si>
  <si>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</si>
  <si>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</si>
  <si>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</si>
  <si>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</si>
  <si>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</si>
  <si>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</si>
  <si>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</si>
  <si>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</si>
  <si>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</si>
  <si>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</si>
  <si>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</si>
  <si>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</si>
  <si>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</si>
  <si>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</si>
  <si>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</si>
  <si>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</si>
  <si>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</si>
  <si>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</si>
  <si>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</si>
  <si>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</si>
  <si>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</si>
  <si>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</si>
  <si>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</si>
  <si>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</si>
  <si>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</si>
  <si>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</si>
  <si>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</si>
  <si>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</si>
  <si>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</si>
  <si>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</si>
  <si>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</si>
  <si>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</si>
  <si>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</si>
  <si>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</si>
  <si>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</si>
  <si>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</si>
  <si>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</si>
  <si>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</si>
  <si>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</si>
  <si>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</si>
  <si>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</si>
  <si>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</si>
  <si>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</si>
  <si>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</si>
  <si>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</si>
  <si>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</si>
  <si>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</si>
  <si>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</si>
  <si>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</si>
  <si>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</si>
  <si>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</si>
  <si>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</si>
  <si>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</si>
  <si>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</si>
  <si>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</si>
  <si>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</si>
  <si>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</si>
  <si>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</si>
  <si>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</si>
  <si>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</si>
  <si>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</si>
  <si>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</si>
  <si>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</si>
  <si>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</si>
  <si>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</si>
  <si>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</si>
  <si>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</si>
  <si>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</si>
  <si>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</si>
  <si>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</si>
  <si>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</si>
  <si>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</si>
  <si>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</si>
  <si>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</si>
  <si>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</si>
  <si>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</si>
  <si>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</si>
  <si>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</si>
  <si>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</si>
  <si>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</si>
  <si>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</si>
  <si>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</si>
  <si>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</si>
  <si>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</si>
  <si>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</si>
  <si>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</si>
  <si>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</si>
  <si>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</si>
  <si>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</si>
  <si>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</si>
  <si>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</si>
  <si>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</si>
  <si>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</si>
  <si>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</si>
  <si>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</si>
  <si>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</si>
  <si>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</si>
  <si>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</si>
  <si>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</si>
  <si>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</si>
  <si>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</si>
  <si>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</si>
  <si>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</si>
  <si>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</si>
  <si>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</si>
  <si>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</si>
  <si>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</si>
  <si>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</si>
  <si>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</si>
  <si>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</si>
  <si>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</si>
  <si>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</si>
  <si>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</si>
  <si>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</si>
  <si>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</si>
  <si>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</si>
  <si>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</si>
  <si>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</si>
  <si>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</si>
  <si>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</si>
  <si>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</si>
  <si>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</si>
  <si>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</si>
  <si>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</si>
  <si>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</si>
  <si>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</si>
  <si>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</si>
  <si>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</si>
  <si>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</si>
  <si>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</si>
  <si>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</si>
  <si>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</si>
  <si>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</si>
  <si>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</si>
  <si>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</si>
  <si>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</si>
  <si>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</si>
  <si>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</si>
  <si>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</si>
  <si>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</si>
  <si>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</si>
  <si>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</si>
  <si>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</si>
  <si>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</si>
  <si>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</si>
  <si>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</si>
  <si>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</si>
  <si>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</si>
  <si>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</si>
  <si>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</si>
  <si>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</si>
  <si>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</si>
  <si>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</si>
  <si>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</si>
  <si>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</si>
  <si>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</si>
  <si>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</si>
  <si>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</si>
  <si>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</si>
  <si>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</si>
  <si>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</si>
  <si>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</si>
  <si>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</si>
  <si>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</si>
  <si>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</si>
  <si>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</si>
  <si>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</si>
  <si>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</si>
  <si>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</si>
  <si>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</si>
  <si>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</si>
  <si>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</si>
  <si>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</si>
  <si>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</si>
  <si>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</si>
  <si>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</si>
  <si>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</si>
  <si>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</si>
  <si>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</si>
  <si>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</si>
  <si>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</si>
  <si>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</si>
  <si>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</si>
  <si>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</si>
  <si>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</si>
  <si>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</si>
  <si>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</si>
  <si>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</si>
  <si>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</si>
  <si>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</si>
  <si>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</si>
  <si>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</si>
  <si>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</si>
  <si>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</si>
  <si>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</si>
  <si>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</si>
  <si>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</si>
  <si>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</si>
  <si>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</si>
  <si>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</si>
  <si>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</si>
  <si>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</si>
  <si>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</si>
  <si>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</si>
  <si>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</si>
  <si>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</si>
  <si>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</si>
  <si>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</si>
  <si>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</si>
  <si>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</si>
  <si>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</si>
  <si>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</si>
  <si>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</si>
  <si>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</si>
  <si>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</si>
  <si>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</si>
  <si>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</si>
  <si>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</si>
  <si>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</si>
  <si>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</si>
  <si>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</si>
  <si>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</si>
  <si>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</si>
  <si>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</si>
  <si>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</si>
  <si>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</si>
  <si>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</si>
  <si>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</si>
  <si>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</si>
  <si>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</si>
  <si>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</si>
  <si>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</si>
  <si>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</si>
  <si>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</si>
  <si>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</si>
  <si>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</si>
  <si>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</si>
  <si>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</si>
  <si>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</si>
  <si>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</si>
  <si>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</si>
  <si>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</si>
  <si>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</si>
  <si>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</si>
  <si>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</si>
  <si>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</si>
  <si>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</si>
  <si>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</si>
  <si>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</si>
  <si>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</si>
  <si>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</si>
  <si>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</si>
  <si>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</si>
  <si>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</si>
  <si>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</si>
  <si>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</si>
  <si>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</si>
  <si>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</si>
  <si>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</si>
  <si>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</si>
  <si>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</si>
  <si>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</si>
  <si>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</si>
  <si>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</si>
  <si>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</si>
  <si>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</si>
  <si>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</si>
  <si>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</si>
  <si>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</si>
  <si>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</si>
  <si>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</si>
  <si>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</si>
  <si>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</si>
  <si>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</si>
  <si>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</si>
  <si>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</si>
  <si>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</si>
  <si>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</si>
  <si>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</si>
  <si>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</si>
  <si>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</si>
  <si>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</si>
  <si>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</si>
  <si>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</si>
  <si>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</si>
  <si>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</si>
  <si>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</si>
  <si>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</si>
  <si>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</si>
  <si>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</si>
  <si>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</si>
  <si>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</si>
  <si>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</si>
  <si>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</si>
  <si>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</si>
  <si>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</si>
  <si>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</si>
  <si>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</si>
  <si>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</si>
  <si>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</si>
  <si>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</si>
  <si>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</si>
  <si>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</si>
  <si>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</si>
  <si>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</si>
  <si>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</si>
  <si>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</si>
  <si>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</si>
  <si>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</si>
  <si>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</si>
  <si>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</si>
  <si>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</si>
  <si>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</si>
  <si>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</si>
  <si>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</si>
  <si>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</si>
  <si>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</si>
  <si>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</si>
  <si>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</si>
  <si>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</si>
  <si>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</si>
  <si>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</si>
  <si>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</si>
  <si>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</si>
  <si>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</si>
  <si>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</si>
  <si>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</si>
  <si>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</si>
  <si>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</si>
  <si>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</si>
  <si>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</si>
  <si>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</si>
  <si>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</si>
  <si>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</si>
  <si>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</si>
  <si>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</si>
  <si>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</si>
  <si>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</si>
  <si>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</si>
  <si>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</si>
  <si>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</si>
  <si>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</si>
  <si>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</si>
  <si>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</si>
  <si>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</si>
  <si>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</si>
  <si>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</si>
  <si>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</si>
  <si>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</si>
  <si>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</si>
  <si>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</si>
  <si>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</si>
  <si>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</si>
  <si>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</si>
  <si>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</si>
  <si>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</si>
  <si>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</si>
  <si>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</si>
  <si>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</si>
  <si>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</si>
  <si>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</si>
  <si>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</si>
  <si>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</si>
  <si>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</si>
  <si>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</si>
  <si>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</si>
  <si>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</si>
  <si>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</si>
  <si>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</si>
  <si>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</si>
  <si>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</si>
  <si>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</si>
  <si>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</si>
  <si>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</si>
  <si>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</si>
  <si>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</si>
  <si>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</si>
  <si>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</si>
  <si>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</si>
  <si>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</si>
  <si>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</si>
  <si>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</si>
  <si>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</si>
  <si>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</si>
  <si>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</si>
  <si>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</si>
  <si>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</si>
  <si>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</si>
  <si>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</si>
  <si>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</si>
  <si>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</si>
  <si>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</si>
  <si>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</si>
  <si>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</si>
  <si>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</si>
  <si>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</si>
  <si>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</si>
  <si>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</si>
  <si>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</si>
  <si>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</si>
  <si>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</si>
  <si>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</si>
  <si>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</si>
  <si>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</si>
  <si>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</si>
  <si>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</si>
  <si>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</si>
  <si>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</si>
  <si>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</si>
  <si>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</si>
  <si>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</si>
  <si>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</si>
  <si>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</si>
  <si>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</si>
  <si>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</si>
  <si>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</si>
  <si>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</si>
  <si>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</si>
  <si>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</si>
  <si>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</si>
  <si>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</si>
  <si>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</si>
  <si>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</si>
  <si>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</si>
  <si>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</si>
  <si>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</si>
  <si>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</si>
  <si>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</si>
  <si>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</si>
  <si>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</si>
  <si>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</si>
  <si>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</si>
  <si>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</si>
  <si>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</si>
  <si>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</si>
  <si>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</si>
  <si>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</si>
  <si>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</si>
  <si>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</si>
  <si>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</si>
  <si>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</si>
  <si>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</si>
  <si>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</si>
  <si>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</si>
  <si>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</si>
  <si>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</si>
  <si>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</si>
  <si>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</si>
  <si>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</si>
  <si>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</si>
  <si>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</si>
  <si>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</si>
  <si>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</si>
  <si>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</si>
  <si>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</si>
  <si>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</si>
  <si>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</si>
  <si>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</si>
  <si>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</si>
  <si>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</si>
  <si>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</si>
  <si>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</si>
  <si>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</si>
  <si>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</si>
  <si>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</si>
  <si>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</si>
  <si>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</si>
  <si>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</si>
  <si>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</si>
  <si>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</si>
  <si>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</si>
  <si>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</si>
  <si>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</si>
  <si>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</si>
  <si>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</si>
  <si>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</si>
  <si>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</si>
  <si>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</si>
  <si>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</si>
  <si>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</si>
  <si>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</si>
  <si>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</si>
  <si>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</si>
  <si>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</si>
  <si>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</si>
  <si>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</si>
  <si>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</si>
  <si>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</si>
  <si>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</si>
  <si>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</si>
  <si>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</si>
  <si>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</si>
  <si>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</si>
  <si>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</si>
  <si>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</si>
  <si>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</si>
  <si>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</si>
  <si>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</si>
  <si>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</si>
  <si>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</si>
  <si>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</si>
  <si>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</si>
  <si>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</si>
  <si>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</si>
  <si>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</si>
  <si>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</si>
  <si>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</si>
  <si>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</si>
  <si>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</si>
  <si>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</si>
  <si>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</si>
  <si>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</si>
  <si>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</si>
  <si>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</si>
  <si>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</si>
  <si>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</si>
  <si>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</si>
  <si>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</si>
  <si>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</si>
  <si>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</si>
  <si>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</si>
  <si>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</si>
  <si>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</si>
  <si>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</si>
  <si>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</si>
  <si>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</si>
  <si>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</si>
  <si>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</si>
  <si>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</si>
  <si>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</si>
  <si>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</si>
  <si>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</si>
  <si>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</si>
  <si>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</si>
  <si>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</si>
  <si>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</si>
  <si>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</si>
  <si>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</si>
  <si>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</si>
  <si>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</si>
  <si>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</si>
  <si>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</si>
  <si>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</si>
  <si>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</si>
  <si>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</si>
  <si>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</si>
  <si>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</si>
  <si>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</si>
  <si>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</si>
  <si>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</si>
  <si>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</si>
  <si>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</si>
  <si>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</si>
  <si>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</si>
  <si>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</si>
  <si>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</si>
  <si>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</si>
  <si>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</si>
  <si>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</si>
  <si>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</si>
  <si>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</si>
  <si>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</si>
  <si>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</si>
  <si>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</si>
  <si>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</si>
  <si>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</si>
  <si>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</si>
  <si>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</si>
  <si>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</si>
  <si>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</si>
  <si>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</si>
  <si>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</si>
  <si>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</si>
  <si>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</si>
  <si>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</si>
  <si>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</si>
  <si>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</si>
  <si>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</si>
  <si>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</si>
  <si>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</si>
  <si>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</si>
  <si>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</si>
  <si>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</si>
  <si>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</si>
  <si>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</si>
  <si>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</si>
  <si>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</si>
  <si>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</si>
  <si>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</si>
  <si>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</si>
  <si>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</si>
  <si>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</si>
  <si>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</si>
  <si>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</si>
  <si>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</si>
  <si>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</si>
  <si>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</si>
  <si>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</si>
  <si>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</si>
  <si>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</si>
  <si>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</si>
  <si>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</si>
  <si>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</si>
  <si>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</si>
  <si>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</si>
  <si>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</si>
  <si>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</si>
  <si>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</si>
  <si>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</si>
  <si>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</si>
  <si>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</si>
  <si>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</si>
  <si>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</si>
  <si>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</si>
  <si>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</si>
  <si>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</si>
  <si>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</si>
  <si>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</si>
  <si>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</si>
  <si>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</si>
  <si>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</si>
  <si>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</si>
  <si>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</si>
  <si>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</si>
  <si>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</si>
  <si>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</si>
  <si>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</si>
  <si>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</si>
  <si>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</si>
  <si>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</si>
  <si>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</si>
  <si>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</si>
  <si>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</si>
  <si>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</si>
  <si>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</si>
  <si>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</si>
  <si>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</si>
  <si>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</si>
  <si>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</si>
  <si>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</si>
  <si>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</si>
  <si>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</si>
  <si>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</si>
  <si>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</si>
  <si>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</si>
  <si>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</si>
  <si>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</si>
  <si>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</si>
  <si>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</si>
  <si>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</si>
  <si>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</si>
  <si>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</si>
  <si>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</si>
  <si>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</si>
  <si>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</si>
  <si>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</si>
  <si>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</si>
  <si>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</si>
  <si>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</si>
  <si>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</si>
  <si>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</si>
  <si>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</si>
  <si>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</si>
  <si>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</si>
  <si>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</si>
  <si>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</si>
  <si>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</si>
  <si>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</si>
  <si>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</si>
  <si>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</si>
  <si>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</si>
  <si>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</si>
  <si>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</si>
  <si>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</si>
  <si>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</si>
  <si>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</si>
  <si>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</si>
  <si>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</si>
  <si>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</si>
  <si>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</si>
  <si>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</si>
  <si>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</si>
  <si>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</si>
  <si>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</si>
  <si>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</si>
  <si>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</si>
  <si>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</si>
  <si>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</si>
  <si>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</si>
  <si>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</si>
  <si>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</si>
  <si>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</si>
  <si>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</si>
  <si>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</si>
  <si>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</si>
  <si>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</si>
  <si>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</si>
  <si>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</si>
  <si>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</si>
  <si>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</si>
  <si>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</si>
  <si>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</si>
  <si>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</si>
  <si>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</si>
  <si>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</si>
  <si>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</si>
  <si>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</si>
  <si>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</si>
  <si>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</si>
  <si>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</si>
  <si>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</si>
  <si>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</si>
  <si>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</si>
  <si>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</si>
  <si>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</si>
  <si>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</si>
  <si>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</si>
  <si>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</si>
  <si>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</si>
  <si>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</si>
  <si>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</si>
  <si>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</si>
  <si>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</si>
  <si>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</si>
  <si>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</si>
  <si>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</si>
  <si>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</si>
  <si>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</si>
  <si>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</si>
  <si>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</si>
  <si>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</si>
  <si>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</si>
  <si>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</si>
  <si>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</si>
  <si>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</si>
  <si>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</si>
  <si>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</si>
  <si>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</si>
  <si>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</si>
  <si>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</si>
  <si>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</si>
  <si>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</si>
  <si>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</si>
  <si>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</si>
  <si>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</si>
  <si>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</si>
  <si>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</si>
  <si>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</si>
  <si>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</si>
  <si>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</si>
  <si>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</si>
  <si>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</si>
  <si>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</si>
  <si>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</si>
  <si>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</si>
  <si>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</si>
  <si>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</si>
  <si>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</si>
  <si>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</si>
  <si>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</si>
  <si>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</si>
  <si>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</si>
  <si>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</si>
  <si>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</si>
  <si>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</si>
  <si>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</si>
  <si>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</si>
  <si>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</si>
  <si>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</si>
  <si>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</si>
  <si>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</si>
  <si>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</si>
  <si>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</si>
  <si>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</si>
  <si>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</si>
  <si>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</si>
  <si>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</si>
  <si>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</si>
  <si>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</si>
  <si>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</si>
  <si>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</si>
  <si>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</si>
  <si>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</si>
  <si>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</si>
  <si>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</si>
  <si>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</si>
  <si>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</si>
  <si>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</si>
  <si>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</si>
  <si>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</si>
  <si>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</si>
  <si>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</si>
  <si>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</si>
  <si>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</si>
  <si>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</si>
  <si>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</si>
  <si>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</si>
  <si>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</si>
  <si>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</si>
  <si>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</si>
  <si>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</si>
  <si>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</si>
  <si>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</si>
  <si>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</si>
  <si>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</si>
  <si>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</si>
  <si>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</si>
  <si>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</si>
  <si>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</si>
  <si>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</si>
  <si>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</si>
  <si>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</si>
  <si>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</si>
  <si>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</si>
  <si>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</si>
  <si>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</si>
  <si>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</si>
  <si>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</si>
  <si>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</si>
  <si>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</si>
  <si>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</si>
  <si>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</si>
  <si>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</si>
  <si>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</si>
  <si>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</si>
  <si>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</si>
  <si>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</si>
  <si>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</si>
  <si>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</si>
  <si>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</si>
  <si>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</si>
  <si>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</si>
  <si>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</si>
  <si>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</si>
  <si>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</si>
  <si>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</si>
  <si>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</si>
  <si>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</si>
  <si>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</si>
  <si>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</si>
  <si>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</si>
  <si>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</si>
  <si>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</si>
  <si>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</si>
  <si>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</si>
  <si>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</si>
  <si>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</si>
  <si>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</si>
  <si>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</si>
  <si>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</si>
  <si>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</si>
  <si>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</si>
  <si>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</si>
  <si>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</si>
  <si>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</si>
  <si>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</si>
  <si>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</si>
  <si>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</si>
  <si>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</si>
  <si>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</si>
  <si>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</si>
  <si>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</si>
  <si>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</si>
  <si>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</si>
  <si>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</si>
  <si>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</si>
  <si>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</si>
  <si>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</si>
  <si>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</si>
  <si>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</si>
  <si>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</si>
  <si>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</si>
  <si>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</si>
  <si>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</si>
  <si>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</si>
  <si>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</si>
  <si>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</si>
  <si>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</si>
  <si>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</si>
  <si>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</si>
  <si>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</si>
  <si>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</si>
  <si>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</si>
  <si>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</si>
  <si>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</si>
  <si>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</si>
  <si>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</si>
  <si>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</si>
  <si>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</si>
  <si>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</si>
  <si>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</si>
  <si>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</si>
  <si>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</si>
  <si>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</si>
  <si>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</si>
  <si>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</si>
  <si>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</si>
  <si>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</si>
  <si>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</si>
  <si>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</si>
  <si>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</si>
  <si>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</si>
  <si>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</si>
  <si>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</si>
  <si>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</si>
  <si>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</si>
  <si>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</si>
  <si>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</si>
  <si>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</si>
  <si>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</si>
  <si>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</si>
  <si>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</si>
  <si>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</si>
  <si>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</si>
  <si>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</si>
  <si>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</si>
  <si>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</si>
  <si>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</si>
  <si>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</si>
  <si>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</si>
  <si>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</si>
  <si>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</si>
  <si>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</si>
  <si>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</si>
  <si>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</si>
  <si>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</si>
  <si>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</si>
  <si>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</si>
  <si>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</si>
  <si>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</si>
  <si>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</si>
  <si>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</si>
  <si>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</si>
  <si>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</si>
  <si>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</si>
  <si>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</si>
  <si>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</si>
  <si>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</si>
  <si>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</si>
  <si>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</si>
  <si>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</si>
  <si>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</si>
  <si>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</si>
  <si>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</si>
  <si>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</si>
  <si>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</si>
  <si>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</si>
  <si>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</si>
  <si>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</si>
  <si>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</si>
  <si>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</si>
  <si>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</si>
  <si>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</si>
  <si>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</si>
  <si>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</si>
  <si>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</si>
  <si>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</si>
  <si>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</si>
  <si>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</si>
  <si>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</si>
  <si>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</si>
  <si>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</si>
  <si>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</si>
  <si>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</si>
  <si>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</si>
  <si>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</si>
  <si>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</si>
  <si>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</si>
  <si>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</si>
  <si>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</si>
  <si>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</si>
  <si>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</si>
  <si>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</si>
  <si>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</si>
  <si>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</si>
  <si>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</si>
  <si>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</si>
  <si>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</si>
  <si>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</si>
  <si>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</si>
  <si>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</si>
  <si>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</si>
  <si>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</si>
  <si>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</si>
  <si>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</si>
  <si>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</si>
  <si>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</si>
  <si>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</si>
  <si>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</si>
  <si>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</si>
  <si>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</si>
  <si>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</si>
  <si>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</si>
  <si>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</si>
  <si>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</si>
  <si>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</si>
  <si>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</si>
  <si>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</si>
  <si>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</si>
  <si>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</si>
  <si>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</si>
  <si>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</si>
  <si>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</si>
  <si>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</si>
  <si>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</si>
  <si>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</si>
  <si>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</si>
  <si>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</si>
  <si>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</si>
  <si>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</si>
  <si>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</si>
  <si>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</si>
  <si>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</si>
  <si>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</si>
  <si>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</si>
  <si>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</si>
  <si>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</si>
  <si>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</si>
  <si>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</si>
  <si>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</si>
  <si>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</si>
  <si>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</si>
  <si>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</si>
  <si>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</si>
  <si>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</si>
  <si>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</si>
  <si>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</si>
  <si>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</si>
  <si>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</si>
  <si>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</si>
  <si>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</si>
  <si>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</si>
  <si>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</si>
  <si>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</si>
  <si>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</si>
  <si>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</si>
  <si>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</si>
  <si>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</si>
  <si>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</si>
  <si>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</si>
  <si>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</si>
  <si>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</si>
  <si>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</si>
  <si>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</si>
  <si>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</si>
  <si>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</si>
  <si>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</si>
  <si>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</si>
  <si>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</si>
  <si>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</si>
  <si>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</si>
  <si>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</si>
  <si>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</si>
  <si>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</si>
  <si>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</si>
  <si>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</si>
  <si>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</si>
  <si>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</si>
  <si>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</si>
  <si>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</si>
  <si>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</si>
  <si>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</si>
  <si>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</si>
  <si>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</si>
  <si>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</si>
  <si>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</si>
  <si>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</si>
  <si>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</si>
  <si>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</si>
  <si>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</si>
  <si>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</si>
  <si>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</si>
  <si>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</si>
  <si>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</si>
  <si>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</si>
  <si>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</si>
  <si>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</si>
  <si>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</si>
  <si>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</si>
  <si>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</si>
  <si>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</si>
  <si>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</si>
  <si>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</si>
  <si>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</si>
  <si>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</si>
  <si>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</si>
  <si>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</si>
  <si>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</si>
  <si>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</si>
  <si>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</si>
  <si>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</si>
  <si>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</si>
  <si>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</si>
  <si>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</si>
  <si>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</si>
  <si>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</si>
  <si>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</si>
  <si>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</si>
  <si>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</si>
  <si>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</si>
  <si>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</si>
  <si>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</si>
  <si>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</si>
  <si>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</si>
  <si>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</si>
  <si>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</si>
  <si>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</si>
  <si>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</si>
  <si>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</si>
  <si>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</si>
  <si>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</si>
  <si>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</si>
  <si>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</si>
  <si>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</si>
  <si>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</si>
  <si>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</si>
  <si>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</si>
  <si>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</si>
  <si>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</si>
  <si>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</si>
  <si>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</si>
  <si>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</si>
  <si>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</si>
  <si>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</si>
  <si>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</si>
  <si>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</si>
  <si>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</si>
  <si>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</si>
  <si>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</si>
  <si>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</si>
  <si>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</si>
  <si>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</si>
  <si>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</si>
  <si>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</si>
  <si>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</si>
  <si>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</si>
  <si>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</si>
  <si>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</si>
  <si>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</si>
  <si>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</si>
  <si>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</si>
  <si>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</si>
  <si>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</si>
  <si>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</si>
  <si>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</si>
  <si>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</si>
  <si>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</si>
  <si>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</si>
  <si>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</si>
  <si>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</si>
  <si>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</si>
  <si>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</si>
  <si>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</si>
  <si>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</si>
  <si>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</si>
  <si>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</si>
  <si>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</si>
  <si>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</si>
  <si>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</si>
  <si>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</si>
  <si>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</si>
  <si>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</si>
  <si>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</si>
  <si>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</si>
  <si>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</si>
  <si>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</si>
  <si>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</si>
  <si>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</si>
  <si>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</si>
  <si>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</si>
  <si>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</si>
  <si>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</si>
  <si>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</si>
  <si>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</si>
  <si>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</si>
  <si>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</si>
  <si>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</si>
  <si>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</si>
  <si>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</si>
  <si>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</si>
  <si>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</si>
  <si>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</si>
  <si>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</si>
  <si>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</si>
  <si>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</si>
  <si>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</si>
  <si>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</si>
  <si>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</si>
  <si>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</si>
  <si>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</si>
  <si>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</si>
  <si>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</si>
  <si>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</si>
  <si>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</si>
  <si>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</si>
  <si>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</si>
  <si>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</si>
  <si>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</si>
  <si>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</si>
  <si>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</si>
  <si>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</si>
  <si>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</si>
  <si>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</si>
  <si>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</si>
  <si>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</si>
  <si>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</si>
  <si>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</si>
  <si>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</si>
  <si>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</si>
  <si>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</si>
  <si>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</si>
  <si>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</si>
  <si>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</si>
  <si>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</si>
  <si>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</si>
  <si>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</si>
  <si>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</si>
  <si>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</si>
  <si>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</si>
  <si>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</si>
  <si>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</si>
  <si>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</si>
  <si>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</si>
  <si>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</si>
  <si>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</si>
  <si>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</si>
  <si>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</si>
  <si>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</si>
  <si>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</si>
  <si>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</si>
  <si>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</si>
  <si>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</si>
  <si>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</si>
  <si>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</si>
  <si>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</si>
  <si>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</si>
  <si>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</si>
  <si>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</si>
  <si>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</si>
  <si>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</si>
  <si>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</si>
  <si>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</si>
  <si>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</si>
  <si>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</si>
  <si>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</si>
  <si>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</si>
  <si>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</si>
  <si>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</si>
  <si>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</si>
  <si>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</si>
  <si>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</si>
  <si>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</si>
  <si>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</si>
  <si>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</si>
  <si>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</si>
  <si>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</si>
  <si>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</si>
  <si>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</si>
  <si>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</si>
  <si>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</si>
  <si>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</si>
  <si>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</si>
  <si>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</si>
  <si>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</si>
  <si>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</si>
  <si>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</si>
  <si>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</si>
  <si>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</si>
  <si>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</si>
  <si>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</si>
  <si>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</si>
  <si>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</si>
  <si>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</si>
  <si>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</si>
  <si>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</si>
  <si>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</si>
  <si>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</si>
  <si>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</si>
  <si>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</si>
  <si>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</si>
  <si>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</si>
  <si>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</si>
  <si>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</si>
  <si>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</si>
  <si>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</si>
  <si>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</si>
  <si>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</si>
  <si>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</si>
  <si>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</si>
  <si>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</si>
  <si>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</si>
  <si>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</si>
  <si>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</si>
  <si>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</si>
  <si>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</si>
  <si>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</si>
  <si>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</si>
  <si>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</si>
  <si>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</si>
  <si>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</si>
  <si>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</si>
  <si>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</si>
  <si>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</si>
  <si>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</si>
  <si>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</si>
  <si>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</si>
  <si>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</si>
  <si>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</si>
  <si>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</si>
  <si>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</si>
  <si>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</si>
  <si>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</si>
  <si>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</si>
  <si>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</si>
  <si>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</si>
  <si>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</si>
  <si>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</si>
  <si>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</si>
  <si>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</si>
  <si>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</si>
  <si>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</si>
  <si>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</si>
  <si>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</si>
  <si>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</si>
  <si>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</si>
  <si>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</si>
  <si>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</si>
  <si>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</si>
  <si>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</si>
  <si>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</si>
  <si>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</si>
  <si>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</si>
  <si>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</si>
  <si>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</si>
  <si>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</si>
  <si>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</si>
  <si>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</si>
  <si>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</si>
  <si>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</si>
  <si>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</si>
  <si>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</si>
  <si>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</si>
  <si>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</si>
  <si>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</si>
  <si>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</si>
  <si>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</si>
  <si>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</si>
  <si>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</si>
  <si>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</si>
  <si>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</si>
  <si>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</si>
  <si>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</si>
  <si>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</si>
  <si>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</si>
  <si>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</si>
  <si>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</si>
  <si>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</si>
  <si>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</si>
  <si>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</si>
  <si>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</si>
  <si>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</si>
  <si>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</si>
  <si>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</si>
  <si>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</si>
  <si>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</si>
  <si>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</si>
  <si>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</si>
  <si>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</si>
  <si>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</si>
  <si>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</si>
  <si>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</si>
  <si>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</si>
  <si>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</si>
  <si>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</si>
  <si>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</si>
  <si>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</si>
  <si>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</si>
  <si>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</si>
  <si>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</si>
  <si>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</si>
  <si>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</si>
  <si>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</si>
  <si>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</si>
  <si>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</si>
  <si>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</si>
  <si>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</si>
  <si>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</si>
  <si>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</si>
  <si>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</si>
  <si>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</si>
  <si>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</si>
  <si>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</si>
  <si>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</si>
  <si>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</si>
  <si>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</si>
  <si>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</si>
  <si>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</si>
  <si>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</si>
  <si>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</si>
  <si>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</si>
  <si>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</si>
  <si>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</si>
  <si>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</si>
  <si>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</si>
  <si>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</si>
  <si>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</si>
  <si>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</si>
  <si>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</si>
  <si>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</si>
  <si>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</si>
  <si>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</si>
  <si>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</si>
  <si>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</si>
  <si>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</si>
  <si>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</si>
  <si>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</si>
  <si>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</si>
  <si>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</si>
  <si>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</si>
  <si>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</si>
  <si>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</si>
  <si>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</si>
  <si>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</si>
  <si>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</si>
  <si>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</si>
  <si>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</si>
  <si>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</si>
  <si>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</si>
  <si>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</si>
  <si>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</si>
  <si>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</si>
  <si>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</si>
  <si>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</si>
  <si>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</si>
  <si>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</si>
  <si>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</si>
  <si>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</si>
  <si>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</si>
  <si>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</si>
  <si>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</si>
  <si>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</si>
  <si>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</si>
  <si>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</si>
  <si>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</si>
  <si>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</si>
  <si>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</si>
  <si>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</si>
  <si>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</si>
  <si>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</si>
  <si>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</si>
  <si>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</si>
  <si>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</si>
  <si>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</si>
  <si>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</si>
  <si>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</si>
  <si>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</si>
  <si>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</si>
  <si>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</si>
  <si>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</si>
  <si>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</si>
  <si>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</si>
  <si>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</si>
  <si>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</si>
  <si>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</si>
  <si>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</si>
  <si>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</si>
  <si>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</si>
  <si>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</si>
  <si>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</si>
  <si>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</si>
  <si>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</si>
  <si>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</si>
  <si>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</si>
  <si>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</si>
  <si>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</si>
  <si>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</si>
  <si>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</si>
  <si>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</si>
  <si>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</si>
  <si>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</si>
  <si>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</si>
  <si>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</si>
  <si>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</si>
  <si>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</si>
  <si>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</si>
  <si>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</si>
  <si>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</si>
  <si>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</si>
  <si>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</si>
  <si>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</si>
  <si>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</si>
  <si>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</si>
  <si>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</si>
  <si>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</si>
  <si>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</si>
  <si>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</si>
  <si>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</si>
  <si>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</si>
  <si>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</si>
  <si>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</si>
  <si>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</si>
  <si>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</si>
  <si>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</si>
  <si>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</si>
  <si>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</si>
  <si>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</si>
  <si>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</si>
  <si>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</si>
  <si>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</si>
  <si>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</si>
  <si>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</si>
  <si>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</si>
  <si>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</si>
  <si>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</si>
  <si>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</si>
  <si>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</si>
  <si>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</si>
  <si>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</si>
  <si>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</si>
  <si>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</si>
  <si>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</si>
  <si>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</si>
  <si>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</si>
  <si>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</si>
  <si>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</si>
  <si>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</si>
  <si>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</si>
  <si>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</si>
  <si>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</si>
  <si>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</si>
  <si>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</si>
  <si>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</si>
  <si>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</si>
  <si>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</si>
  <si>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</si>
  <si>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</si>
  <si>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</si>
  <si>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</si>
  <si>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</si>
  <si>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</si>
  <si>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</si>
  <si>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</si>
  <si>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</si>
  <si>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</si>
  <si>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</si>
  <si>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</si>
  <si>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</si>
  <si>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</si>
  <si>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</si>
  <si>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</si>
  <si>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</si>
  <si>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</si>
  <si>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</si>
  <si>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</si>
  <si>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</si>
  <si>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</si>
  <si>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</si>
  <si>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</si>
  <si>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</si>
  <si>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</si>
  <si>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</si>
  <si>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</si>
  <si>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</si>
  <si>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</si>
  <si>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</si>
  <si>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</si>
  <si>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</si>
  <si>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</si>
  <si>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</si>
  <si>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</si>
  <si>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</si>
  <si>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</si>
  <si>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</si>
  <si>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</si>
  <si>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</si>
  <si>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</si>
  <si>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</si>
  <si>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</si>
  <si>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</si>
  <si>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</si>
  <si>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</si>
  <si>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</si>
  <si>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</si>
  <si>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</si>
  <si>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</si>
  <si>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</si>
  <si>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</si>
  <si>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</si>
  <si>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</si>
  <si>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</si>
  <si>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</si>
  <si>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</si>
  <si>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</si>
  <si>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</si>
  <si>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</si>
  <si>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</si>
  <si>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</si>
  <si>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</si>
  <si>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</si>
  <si>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</si>
  <si>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</si>
  <si>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</si>
  <si>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</si>
  <si>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</si>
  <si>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</si>
  <si>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</si>
  <si>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</si>
  <si>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</si>
  <si>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</si>
  <si>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</si>
  <si>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</si>
  <si>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</si>
  <si>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</si>
  <si>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</si>
  <si>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</si>
  <si>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</si>
  <si>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</si>
  <si>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</si>
  <si>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</si>
  <si>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</si>
  <si>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</si>
  <si>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</si>
  <si>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</si>
  <si>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</si>
  <si>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</si>
  <si>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</si>
  <si>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</si>
  <si>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</si>
  <si>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</si>
  <si>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</si>
  <si>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</si>
  <si>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</si>
  <si>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</si>
  <si>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</si>
  <si>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</si>
  <si>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</si>
  <si>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</si>
  <si>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</si>
  <si>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</si>
  <si>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</si>
  <si>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</si>
  <si>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</si>
  <si>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</si>
  <si>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</si>
  <si>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</si>
  <si>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</si>
  <si>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</si>
  <si>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</si>
  <si>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</si>
  <si>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</si>
  <si>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</si>
  <si>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</si>
  <si>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</si>
  <si>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</si>
  <si>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</si>
  <si>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</si>
  <si>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</si>
  <si>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</si>
  <si>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</si>
  <si>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</si>
  <si>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</si>
  <si>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</si>
  <si>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</si>
  <si>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</si>
  <si>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</si>
  <si>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</si>
  <si>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</si>
  <si>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</si>
  <si>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</si>
  <si>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</si>
  <si>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</si>
  <si>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</si>
  <si>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</si>
  <si>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</si>
  <si>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</si>
  <si>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</si>
  <si>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</si>
  <si>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</si>
  <si>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</si>
  <si>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</si>
  <si>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</si>
  <si>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</si>
  <si>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</si>
  <si>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</si>
  <si>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</si>
  <si>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</si>
  <si>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</si>
  <si>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</si>
  <si>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</si>
  <si>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</si>
  <si>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</si>
  <si>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</si>
  <si>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</si>
  <si>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</si>
  <si>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</si>
  <si>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</si>
  <si>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</si>
  <si>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</si>
  <si>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</si>
  <si>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</si>
  <si>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</si>
  <si>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</si>
  <si>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</si>
  <si>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</si>
  <si>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</si>
  <si>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</si>
  <si>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</si>
  <si>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</si>
  <si>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</si>
  <si>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</si>
  <si>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</si>
  <si>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</si>
  <si>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</si>
  <si>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</si>
  <si>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</si>
  <si>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</si>
  <si>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</si>
  <si>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</si>
  <si>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</si>
  <si>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</si>
  <si>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</si>
  <si>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</si>
  <si>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</si>
  <si>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</si>
  <si>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</si>
  <si>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</si>
  <si>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</si>
  <si>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</si>
  <si>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</si>
  <si>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</si>
  <si>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</si>
  <si>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</si>
  <si>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</si>
  <si>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</si>
  <si>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</si>
  <si>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</si>
  <si>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</si>
  <si>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</si>
  <si>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</si>
  <si>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</si>
  <si>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</si>
  <si>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</si>
  <si>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</si>
  <si>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</si>
  <si>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</si>
  <si>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</si>
  <si>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</si>
  <si>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</si>
  <si>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</si>
  <si>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</si>
  <si>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</si>
  <si>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</si>
  <si>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</si>
  <si>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</si>
  <si>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</si>
  <si>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</si>
  <si>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</si>
  <si>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</si>
  <si>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</si>
  <si>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</si>
  <si>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</si>
  <si>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</si>
  <si>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</si>
  <si>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</si>
  <si>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</si>
  <si>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</si>
  <si>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</si>
  <si>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</si>
  <si>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</si>
  <si>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</si>
  <si>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</si>
  <si>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</si>
  <si>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</si>
  <si>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</si>
  <si>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</si>
  <si>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</si>
  <si>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</si>
  <si>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</si>
  <si>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</si>
  <si>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</si>
  <si>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</si>
  <si>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</si>
  <si>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</si>
  <si>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</si>
  <si>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</si>
  <si>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</si>
  <si>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</si>
  <si>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</si>
  <si>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</si>
  <si>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</si>
  <si>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</si>
  <si>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</si>
  <si>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</si>
  <si>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</si>
  <si>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</si>
  <si>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</si>
  <si>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</si>
  <si>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</si>
  <si>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</si>
  <si>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</si>
  <si>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</si>
  <si>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</si>
  <si>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</si>
  <si>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</si>
  <si>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</si>
  <si>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</si>
  <si>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</si>
  <si>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</si>
  <si>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</si>
  <si>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</si>
  <si>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</si>
  <si>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</si>
  <si>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</si>
  <si>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</si>
  <si>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</si>
  <si>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</si>
  <si>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</si>
  <si>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</si>
  <si>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</si>
  <si>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</si>
  <si>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</si>
  <si>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</si>
  <si>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</si>
  <si>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</si>
  <si>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</si>
  <si>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</si>
  <si>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</si>
  <si>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</si>
  <si>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</si>
  <si>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</si>
  <si>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</si>
  <si>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</si>
  <si>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</si>
  <si>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</si>
  <si>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</si>
  <si>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</si>
  <si>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</si>
  <si>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</si>
  <si>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</si>
  <si>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</si>
  <si>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</si>
  <si>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</si>
  <si>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</si>
  <si>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</si>
  <si>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</si>
  <si>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</si>
  <si>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</si>
  <si>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</si>
  <si>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</si>
  <si>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</si>
  <si>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</si>
  <si>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</si>
  <si>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</si>
  <si>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</si>
  <si>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</si>
  <si>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</si>
  <si>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</si>
  <si>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</si>
  <si>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</si>
  <si>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</si>
  <si>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</si>
  <si>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</si>
  <si>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</si>
  <si>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</si>
  <si>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</si>
  <si>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</si>
  <si>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</si>
  <si>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</si>
  <si>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</si>
  <si>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</si>
  <si>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</si>
  <si>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</si>
  <si>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</si>
  <si>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</si>
  <si>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</si>
  <si>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</si>
  <si>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</si>
  <si>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</si>
  <si>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</si>
  <si>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</si>
  <si>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</si>
  <si>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</si>
  <si>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</si>
  <si>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</si>
  <si>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</si>
  <si>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</si>
  <si>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</si>
  <si>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</si>
  <si>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</si>
  <si>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</si>
  <si>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</si>
  <si>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</si>
  <si>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</si>
  <si>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</si>
  <si>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</si>
  <si>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</si>
  <si>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</si>
  <si>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</si>
  <si>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</si>
  <si>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</si>
  <si>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</si>
  <si>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</si>
  <si>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</si>
  <si>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</si>
  <si>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</si>
  <si>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</si>
  <si>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</si>
  <si>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</si>
  <si>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</si>
  <si>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</si>
  <si>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</si>
  <si>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</si>
  <si>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</si>
  <si>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</si>
  <si>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</si>
  <si>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</si>
  <si>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</si>
  <si>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</si>
  <si>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</si>
  <si>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</si>
  <si>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</si>
  <si>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</si>
  <si>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</si>
  <si>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</si>
  <si>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</si>
  <si>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</si>
  <si>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</si>
  <si>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</si>
  <si>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</si>
  <si>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</si>
  <si>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</si>
  <si>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</si>
  <si>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</si>
  <si>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</si>
  <si>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</si>
  <si>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</si>
  <si>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</si>
  <si>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</si>
  <si>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</si>
  <si>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</si>
  <si>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</si>
  <si>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</si>
  <si>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</si>
  <si>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</si>
  <si>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</si>
  <si>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</si>
  <si>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</si>
  <si>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</si>
  <si>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</si>
  <si>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</si>
  <si>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</si>
  <si>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</si>
  <si>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</si>
  <si>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</si>
  <si>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</si>
  <si>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</si>
  <si>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</si>
  <si>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</si>
  <si>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</si>
  <si>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</si>
  <si>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</si>
  <si>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</si>
  <si>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</si>
  <si>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</si>
  <si>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</si>
  <si>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</si>
  <si>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</si>
  <si>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</si>
  <si>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</si>
  <si>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</si>
  <si>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</si>
  <si>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</si>
  <si>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</si>
  <si>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</si>
  <si>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</si>
  <si>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</si>
  <si>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</si>
  <si>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</si>
  <si>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</si>
  <si>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</si>
  <si>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</si>
  <si>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</si>
  <si>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</si>
  <si>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</si>
  <si>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</si>
  <si>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</si>
  <si>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</si>
  <si>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</si>
  <si>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</si>
  <si>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</si>
  <si>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</si>
  <si>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</si>
  <si>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</si>
  <si>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</si>
  <si>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</si>
  <si>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</si>
  <si>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</si>
  <si>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</si>
  <si>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</si>
  <si>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</si>
  <si>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</si>
  <si>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</si>
  <si>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</si>
  <si>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</si>
  <si>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</si>
  <si>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</si>
  <si>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</si>
  <si>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</si>
  <si>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</si>
  <si>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</si>
  <si>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</si>
  <si>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</si>
  <si>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</si>
  <si>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</si>
  <si>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</si>
  <si>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</si>
  <si>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</si>
  <si>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</si>
  <si>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</si>
  <si>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</si>
  <si>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</si>
  <si>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</si>
  <si>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</si>
  <si>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</si>
  <si>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</si>
  <si>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</si>
  <si>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</si>
  <si>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</si>
  <si>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</si>
  <si>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</si>
  <si>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</si>
  <si>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</si>
  <si>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</si>
  <si>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</si>
  <si>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</si>
  <si>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</si>
  <si>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</si>
  <si>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</si>
  <si>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</si>
  <si>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</si>
  <si>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</si>
  <si>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</si>
  <si>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</si>
  <si>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</si>
  <si>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</si>
  <si>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</si>
  <si>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</si>
  <si>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</si>
  <si>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</si>
  <si>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</si>
  <si>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</si>
  <si>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</si>
  <si>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</si>
  <si>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</si>
  <si>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</si>
  <si>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</si>
  <si>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</si>
  <si>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</si>
  <si>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</si>
  <si>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</si>
  <si>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</si>
  <si>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</si>
  <si>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</si>
  <si>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</si>
  <si>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</si>
  <si>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</si>
  <si>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</si>
  <si>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</si>
  <si>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</si>
  <si>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</si>
  <si>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</si>
  <si>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</si>
  <si>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</si>
  <si>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</si>
  <si>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</si>
  <si>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</si>
  <si>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</si>
  <si>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</si>
  <si>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</si>
  <si>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</si>
  <si>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</si>
  <si>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</si>
  <si>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</si>
  <si>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</si>
  <si>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</si>
  <si>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</si>
  <si>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</si>
  <si>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</si>
  <si>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</si>
  <si>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</si>
  <si>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</si>
  <si>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</si>
  <si>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</si>
  <si>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</si>
  <si>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</si>
  <si>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</si>
  <si>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</si>
  <si>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</si>
  <si>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</si>
  <si>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</si>
  <si>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</si>
  <si>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</si>
  <si>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</si>
  <si>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</si>
  <si>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</si>
  <si>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</si>
  <si>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</si>
  <si>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</si>
  <si>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</si>
  <si>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</si>
  <si>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</si>
  <si>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</si>
  <si>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</si>
  <si>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</si>
  <si>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</si>
  <si>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</si>
  <si>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</si>
  <si>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</si>
  <si>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</si>
  <si>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</si>
  <si>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</si>
  <si>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</si>
  <si>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</si>
  <si>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</si>
  <si>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</si>
  <si>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</si>
  <si>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</si>
  <si>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</si>
  <si>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</si>
  <si>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</si>
  <si>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</si>
  <si>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</si>
  <si>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</si>
  <si>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</si>
  <si>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</si>
  <si>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</si>
  <si>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</si>
  <si>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</si>
  <si>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</si>
  <si>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</si>
  <si>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</si>
  <si>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</si>
  <si>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</si>
  <si>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</si>
  <si>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</si>
  <si>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</si>
  <si>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</si>
  <si>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</si>
  <si>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</si>
  <si>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</si>
  <si>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</si>
  <si>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</si>
  <si>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</si>
  <si>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</si>
  <si>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</si>
  <si>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</si>
  <si>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</si>
  <si>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</si>
  <si>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</si>
  <si>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</si>
  <si>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</si>
  <si>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</si>
  <si>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</si>
  <si>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</si>
  <si>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</si>
  <si>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</si>
  <si>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</si>
  <si>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</si>
  <si>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</si>
  <si>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</si>
  <si>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</si>
  <si>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</si>
  <si>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</si>
  <si>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</si>
  <si>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</si>
  <si>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</si>
  <si>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</si>
  <si>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</si>
  <si>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</si>
  <si>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</si>
  <si>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</si>
  <si>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</si>
  <si>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</si>
  <si>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</si>
  <si>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</si>
  <si>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</si>
  <si>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</si>
  <si>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</si>
  <si>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</si>
  <si>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</si>
  <si>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</si>
  <si>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</si>
  <si>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</si>
  <si>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</si>
  <si>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</si>
  <si>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</si>
  <si>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</si>
  <si>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</si>
  <si>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</si>
  <si>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</si>
  <si>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</si>
  <si>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</si>
  <si>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</si>
  <si>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</si>
  <si>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</si>
  <si>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</si>
  <si>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</si>
  <si>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</si>
  <si>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</si>
  <si>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</si>
  <si>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</si>
  <si>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</si>
  <si>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</si>
  <si>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</si>
  <si>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</si>
  <si>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</si>
  <si>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</si>
  <si>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</si>
  <si>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</si>
  <si>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</si>
  <si>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</si>
  <si>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</si>
  <si>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</si>
  <si>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</si>
  <si>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</si>
  <si>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</si>
  <si>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</si>
  <si>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</si>
  <si>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</si>
  <si>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</si>
  <si>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</si>
  <si>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</si>
  <si>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</si>
  <si>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</si>
  <si>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</si>
  <si>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</si>
  <si>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</si>
  <si>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</si>
  <si>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</si>
  <si>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</si>
  <si>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</si>
  <si>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</si>
  <si>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</si>
  <si>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</si>
  <si>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</si>
  <si>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</si>
  <si>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</si>
  <si>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</si>
  <si>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</si>
  <si>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</si>
  <si>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</si>
  <si>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</si>
  <si>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</si>
  <si>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</si>
  <si>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</si>
  <si>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</si>
  <si>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</si>
  <si>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</si>
  <si>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</si>
  <si>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</si>
  <si>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</si>
  <si>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</si>
  <si>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</si>
  <si>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</si>
  <si>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</si>
  <si>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</si>
  <si>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</si>
  <si>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</si>
  <si>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</si>
  <si>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</si>
  <si>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</si>
  <si>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</si>
  <si>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</si>
  <si>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</si>
  <si>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</si>
  <si>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</si>
  <si>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</si>
  <si>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</si>
  <si>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</si>
  <si>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</si>
  <si>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</si>
  <si>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</si>
  <si>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</si>
  <si>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</si>
  <si>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</si>
  <si>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</si>
  <si>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</si>
  <si>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</si>
  <si>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</si>
  <si>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</si>
  <si>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</si>
  <si>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</si>
  <si>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</si>
  <si>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</si>
  <si>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</si>
  <si>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</si>
  <si>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</si>
  <si>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</si>
  <si>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</si>
  <si>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</si>
  <si>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</si>
  <si>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</si>
  <si>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</si>
  <si>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</si>
  <si>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</si>
  <si>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</si>
  <si>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</si>
  <si>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</si>
  <si>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</si>
  <si>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</si>
  <si>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</si>
  <si>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</si>
  <si>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</si>
  <si>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</si>
  <si>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</si>
  <si>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</si>
  <si>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</si>
  <si>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</si>
  <si>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</si>
  <si>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</si>
  <si>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</si>
  <si>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</si>
  <si>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</si>
  <si>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</si>
  <si>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</si>
  <si>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</si>
  <si>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</si>
  <si>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</si>
  <si>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</si>
  <si>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</si>
  <si>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</si>
  <si>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</si>
  <si>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</si>
  <si>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</si>
  <si>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</si>
  <si>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</si>
  <si>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</si>
  <si>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</si>
  <si>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</si>
  <si>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</si>
  <si>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</si>
  <si>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</si>
  <si>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</si>
  <si>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</si>
  <si>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</si>
  <si>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</si>
  <si>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</si>
  <si>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</si>
  <si>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</si>
  <si>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</si>
  <si>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</si>
  <si>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</si>
  <si>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</si>
  <si>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</si>
  <si>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</si>
  <si>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</si>
  <si>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</si>
  <si>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</si>
  <si>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</si>
  <si>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</si>
  <si>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</si>
  <si>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</si>
  <si>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</si>
  <si>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</si>
  <si>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</si>
  <si>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</si>
  <si>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</si>
  <si>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</si>
  <si>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</si>
  <si>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</si>
  <si>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</si>
  <si>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</si>
  <si>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</si>
  <si>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</si>
  <si>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</si>
  <si>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</si>
  <si>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</si>
  <si>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</si>
  <si>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</si>
  <si>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</si>
  <si>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</si>
  <si>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</si>
  <si>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</si>
  <si>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</si>
  <si>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</si>
  <si>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</si>
  <si>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</si>
  <si>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</si>
  <si>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</si>
  <si>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</si>
  <si>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</si>
  <si>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</si>
  <si>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</si>
  <si>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</si>
  <si>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</si>
  <si>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</si>
  <si>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</si>
  <si>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</si>
  <si>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</si>
  <si>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</si>
  <si>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</si>
  <si>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</si>
  <si>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</si>
  <si>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</si>
  <si>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</si>
  <si>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</si>
  <si>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</si>
  <si>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</si>
  <si>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</si>
  <si>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</si>
  <si>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</si>
  <si>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</si>
  <si>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</si>
  <si>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</si>
  <si>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</si>
  <si>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</si>
  <si>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</si>
  <si>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</si>
  <si>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</si>
  <si>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</si>
  <si>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</si>
  <si>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</si>
  <si>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</si>
  <si>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</si>
  <si>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</si>
  <si>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</si>
  <si>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</si>
  <si>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</si>
  <si>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</si>
  <si>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</si>
  <si>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</si>
  <si>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</si>
  <si>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</si>
  <si>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</si>
  <si>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</si>
  <si>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</si>
  <si>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</si>
  <si>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</si>
  <si>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</si>
  <si>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</si>
  <si>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</si>
  <si>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</si>
  <si>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</si>
  <si>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</si>
  <si>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</si>
  <si>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</si>
  <si>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</si>
  <si>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</si>
  <si>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</si>
  <si>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</si>
  <si>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</si>
  <si>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</si>
  <si>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</si>
  <si>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</si>
  <si>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</si>
  <si>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</si>
  <si>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</si>
  <si>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</si>
  <si>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</si>
  <si>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</si>
  <si>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</si>
  <si>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</si>
  <si>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</si>
  <si>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</si>
  <si>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</si>
  <si>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</si>
  <si>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</si>
  <si>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</si>
  <si>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</si>
  <si>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</si>
  <si>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</si>
  <si>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</si>
  <si>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</si>
  <si>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</si>
  <si>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</si>
  <si>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</si>
  <si>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</si>
  <si>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</si>
  <si>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</si>
  <si>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</si>
  <si>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</si>
  <si>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</si>
  <si>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</si>
  <si>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</si>
  <si>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</si>
  <si>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</si>
  <si>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</si>
  <si>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</si>
  <si>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</si>
  <si>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</si>
  <si>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</si>
  <si>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</si>
  <si>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</si>
  <si>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</si>
  <si>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</si>
  <si>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</si>
  <si>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</si>
  <si>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</si>
  <si>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</si>
  <si>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</si>
  <si>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</si>
  <si>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</si>
  <si>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</si>
  <si>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</si>
  <si>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</si>
  <si>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</si>
  <si>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</si>
  <si>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</si>
  <si>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</si>
  <si>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</si>
  <si>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</si>
  <si>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</si>
  <si>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</si>
  <si>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</si>
  <si>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</si>
  <si>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</si>
  <si>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</si>
  <si>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</si>
  <si>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</si>
  <si>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</si>
  <si>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</si>
  <si>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</si>
  <si>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</si>
  <si>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</si>
  <si>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</si>
  <si>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</si>
  <si>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</si>
  <si>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</si>
  <si>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</si>
  <si>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</si>
  <si>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</si>
  <si>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</si>
  <si>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</si>
  <si>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</si>
  <si>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</si>
  <si>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</si>
  <si>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</si>
  <si>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</si>
  <si>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</si>
  <si>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</si>
  <si>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</si>
  <si>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</si>
  <si>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</si>
  <si>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</si>
  <si>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</si>
  <si>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</si>
  <si>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</si>
  <si>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</si>
  <si>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</si>
  <si>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</si>
  <si>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</si>
  <si>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</si>
  <si>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</si>
  <si>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</si>
  <si>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</si>
  <si>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</si>
  <si>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</si>
  <si>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</si>
  <si>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</si>
  <si>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</si>
  <si>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</si>
  <si>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</si>
  <si>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</si>
  <si>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</si>
  <si>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</si>
  <si>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</si>
  <si>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</si>
  <si>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</si>
  <si>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</si>
  <si>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</si>
  <si>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</si>
  <si>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</si>
  <si>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</si>
  <si>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</si>
  <si>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</si>
  <si>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</si>
  <si>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</si>
  <si>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</si>
  <si>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</si>
  <si>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</si>
  <si>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</si>
  <si>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</si>
  <si>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</si>
  <si>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</si>
  <si>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</si>
  <si>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</si>
  <si>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</si>
  <si>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</si>
  <si>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</si>
  <si>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</si>
  <si>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</si>
  <si>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</si>
  <si>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</si>
  <si>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</si>
  <si>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</si>
  <si>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</si>
  <si>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</si>
  <si>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</si>
  <si>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</si>
  <si>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</si>
  <si>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</si>
  <si>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</si>
  <si>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</si>
  <si>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</si>
  <si>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</si>
  <si>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</si>
  <si>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</si>
  <si>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</si>
  <si>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</si>
  <si>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</si>
  <si>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</si>
  <si>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</si>
  <si>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</si>
  <si>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</si>
  <si>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</si>
  <si>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</si>
  <si>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</si>
  <si>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</si>
  <si>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</si>
  <si>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</si>
  <si>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</si>
  <si>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</si>
  <si>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</si>
  <si>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</si>
  <si>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</si>
  <si>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</si>
  <si>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</si>
  <si>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</si>
  <si>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</si>
  <si>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</si>
  <si>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</si>
  <si>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</si>
  <si>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</si>
  <si>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</si>
  <si>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</si>
  <si>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</si>
  <si>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</si>
  <si>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</si>
  <si>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</si>
  <si>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</si>
  <si>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</si>
  <si>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</si>
  <si>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</si>
  <si>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</si>
  <si>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</si>
  <si>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</si>
  <si>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</si>
  <si>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</si>
  <si>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</si>
  <si>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</si>
  <si>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</si>
  <si>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</si>
  <si>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</si>
  <si>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</si>
  <si>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</si>
  <si>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</si>
  <si>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</si>
  <si>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</si>
  <si>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</si>
  <si>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</si>
  <si>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</si>
  <si>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</si>
  <si>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</si>
  <si>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</si>
  <si>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</si>
  <si>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</si>
  <si>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</si>
  <si>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</si>
  <si>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</si>
  <si>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</si>
  <si>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</si>
  <si>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</si>
  <si>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</si>
  <si>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</si>
  <si>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</si>
  <si>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</si>
  <si>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</si>
  <si>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</si>
  <si>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</si>
  <si>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</si>
  <si>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</si>
  <si>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</si>
  <si>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</si>
  <si>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</si>
  <si>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</si>
  <si>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</si>
  <si>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</si>
  <si>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</si>
  <si>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</si>
  <si>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</si>
  <si>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</si>
  <si>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</si>
  <si>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</si>
  <si>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</si>
  <si>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</si>
  <si>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</si>
  <si>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</si>
  <si>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</si>
  <si>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</si>
  <si>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</si>
  <si>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</si>
  <si>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</si>
  <si>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</si>
  <si>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</si>
  <si>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</si>
  <si>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</si>
  <si>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</si>
  <si>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</si>
  <si>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</si>
  <si>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</si>
  <si>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</si>
  <si>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</si>
  <si>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</si>
  <si>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</si>
  <si>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</si>
  <si>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</si>
  <si>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</si>
  <si>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</si>
  <si>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</si>
  <si>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</si>
  <si>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</si>
  <si>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</si>
  <si>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</si>
  <si>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</si>
  <si>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</si>
  <si>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</si>
  <si>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</si>
  <si>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</si>
  <si>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</si>
  <si>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</si>
  <si>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</si>
  <si>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</si>
  <si>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</si>
  <si>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</si>
  <si>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</si>
  <si>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</si>
  <si>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</si>
  <si>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</si>
  <si>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</si>
  <si>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</si>
  <si>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</si>
  <si>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</si>
  <si>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</si>
  <si>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</si>
  <si>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</si>
  <si>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</si>
  <si>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</si>
  <si>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</si>
  <si>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</si>
  <si>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</si>
  <si>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</si>
  <si>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</si>
  <si>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</si>
  <si>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</si>
  <si>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</si>
  <si>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</si>
  <si>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</si>
  <si>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</si>
  <si>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</si>
  <si>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</si>
  <si>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</si>
  <si>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</si>
  <si>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</si>
  <si>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</si>
  <si>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</si>
  <si>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</si>
  <si>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</si>
  <si>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</si>
  <si>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</si>
  <si>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</si>
  <si>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</si>
  <si>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</si>
  <si>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</si>
  <si>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</si>
  <si>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</si>
  <si>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</si>
  <si>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</si>
  <si>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</si>
  <si>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</si>
  <si>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</si>
  <si>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</si>
  <si>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</si>
  <si>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</si>
  <si>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</si>
  <si>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</si>
  <si>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</si>
  <si>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</si>
  <si>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</si>
  <si>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</si>
  <si>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</si>
  <si>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</si>
  <si>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</si>
  <si>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</si>
  <si>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</si>
  <si>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</si>
  <si>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</si>
  <si>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</si>
  <si>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</si>
  <si>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</si>
  <si>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</si>
  <si>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</si>
  <si>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</si>
  <si>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</si>
  <si>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</si>
  <si>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</si>
  <si>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</si>
  <si>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</si>
  <si>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</si>
  <si>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</si>
  <si>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</si>
  <si>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</si>
  <si>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</si>
  <si>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</si>
  <si>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</si>
  <si>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</si>
  <si>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</si>
  <si>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</si>
  <si>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</si>
  <si>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</si>
  <si>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</si>
  <si>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</si>
  <si>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</si>
  <si>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</si>
  <si>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</si>
  <si>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</si>
  <si>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</si>
  <si>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</si>
  <si>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</si>
  <si>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</si>
  <si>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</si>
  <si>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</si>
  <si>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</si>
  <si>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</si>
  <si>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</si>
  <si>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</si>
  <si>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</si>
  <si>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</si>
  <si>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</si>
  <si>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</si>
  <si>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</si>
  <si>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</si>
  <si>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</si>
  <si>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</si>
  <si>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</si>
  <si>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</si>
  <si>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</si>
  <si>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</si>
  <si>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</si>
  <si>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</si>
  <si>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</si>
  <si>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</si>
  <si>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</si>
  <si>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</si>
  <si>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</si>
  <si>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</si>
  <si>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</si>
  <si>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</si>
  <si>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</si>
  <si>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</si>
  <si>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</si>
  <si>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</si>
  <si>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</si>
  <si>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</si>
  <si>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</si>
  <si>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</si>
  <si>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</si>
  <si>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</si>
  <si>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</si>
  <si>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</si>
  <si>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</si>
  <si>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</si>
  <si>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</si>
  <si>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</si>
  <si>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</si>
  <si>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</si>
  <si>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</si>
  <si>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</si>
  <si>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</si>
  <si>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</si>
  <si>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</si>
  <si>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</si>
  <si>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</si>
  <si>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</si>
  <si>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</si>
  <si>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</si>
  <si>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</si>
  <si>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</si>
  <si>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</si>
  <si>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</si>
  <si>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</si>
  <si>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</si>
  <si>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</si>
  <si>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</si>
  <si>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</si>
  <si>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</si>
  <si>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</si>
  <si>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</si>
  <si>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</si>
  <si>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</si>
  <si>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</si>
  <si>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</si>
  <si>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</si>
  <si>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</si>
  <si>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</si>
  <si>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</si>
  <si>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</si>
  <si>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</si>
  <si>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</si>
  <si>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</si>
  <si>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</si>
  <si>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</si>
  <si>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</si>
  <si>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</si>
  <si>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</si>
  <si>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</si>
  <si>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</si>
  <si>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</si>
  <si>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</si>
  <si>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</si>
  <si>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</si>
  <si>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</si>
  <si>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</si>
  <si>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</si>
  <si>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</si>
  <si>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</si>
  <si>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</si>
  <si>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</si>
  <si>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</si>
  <si>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</si>
  <si>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</si>
  <si>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</si>
  <si>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</si>
  <si>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</si>
  <si>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</si>
  <si>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</si>
  <si>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</si>
  <si>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</si>
  <si>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</si>
  <si>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</si>
  <si>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</si>
  <si>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</si>
  <si>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</si>
  <si>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</si>
  <si>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</si>
  <si>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</si>
  <si>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</si>
  <si>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</si>
  <si>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</si>
  <si>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</si>
  <si>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</si>
  <si>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</si>
  <si>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</si>
  <si>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</si>
  <si>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</si>
  <si>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</si>
  <si>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</si>
  <si>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</si>
  <si>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</si>
  <si>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</si>
  <si>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</si>
  <si>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</si>
  <si>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</si>
  <si>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</si>
  <si>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</si>
  <si>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</si>
  <si>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</si>
  <si>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</si>
  <si>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</si>
  <si>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</si>
  <si>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</si>
  <si>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</si>
  <si>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</si>
  <si>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</si>
  <si>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</si>
  <si>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</si>
  <si>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</si>
  <si>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</si>
  <si>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</si>
  <si>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</si>
  <si>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</si>
  <si>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</si>
  <si>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</si>
  <si>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</si>
  <si>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</si>
  <si>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</si>
  <si>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</si>
  <si>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</si>
  <si>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</si>
  <si>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</si>
  <si>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</si>
  <si>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</si>
  <si>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</si>
  <si>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</si>
  <si>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</si>
  <si>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</si>
  <si>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</si>
  <si>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</si>
  <si>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</si>
  <si>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</si>
  <si>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</si>
  <si>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</si>
  <si>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</si>
  <si>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</si>
  <si>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</si>
  <si>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</si>
  <si>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</si>
  <si>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</si>
  <si>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</si>
  <si>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</si>
  <si>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</si>
  <si>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</si>
  <si>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</si>
  <si>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</si>
  <si>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</si>
  <si>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</si>
  <si>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</si>
  <si>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</si>
  <si>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</si>
  <si>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</si>
  <si>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</si>
  <si>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</si>
  <si>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</si>
  <si>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</si>
  <si>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</si>
  <si>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</si>
  <si>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</si>
  <si>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</si>
  <si>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</si>
  <si>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</si>
  <si>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</si>
  <si>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</si>
  <si>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</si>
  <si>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</si>
  <si>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</si>
  <si>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</si>
  <si>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</si>
  <si>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</si>
  <si>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</si>
  <si>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</si>
  <si>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</si>
  <si>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</si>
  <si>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</si>
  <si>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</si>
  <si>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</si>
  <si>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</si>
  <si>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</si>
  <si>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</si>
  <si>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</si>
  <si>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</si>
  <si>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</si>
  <si>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</si>
  <si>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</si>
  <si>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</si>
  <si>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</si>
  <si>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</si>
  <si>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</si>
  <si>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</si>
  <si>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</si>
  <si>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</si>
  <si>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</si>
  <si>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</si>
  <si>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</si>
  <si>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</si>
  <si>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</si>
  <si>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</si>
  <si>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</si>
  <si>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</si>
  <si>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</si>
  <si>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</si>
  <si>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</si>
  <si>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</si>
  <si>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</si>
  <si>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</si>
  <si>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</si>
  <si>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</si>
  <si>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</si>
  <si>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</si>
  <si>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</si>
  <si>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</si>
  <si>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</si>
  <si>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</si>
  <si>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</si>
  <si>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</si>
  <si>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</si>
  <si>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</si>
  <si>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</si>
  <si>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</si>
  <si>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</si>
  <si>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</si>
  <si>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</si>
  <si>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</si>
  <si>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</si>
  <si>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</si>
  <si>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</si>
  <si>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</si>
  <si>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</si>
  <si>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</si>
  <si>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</si>
  <si>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</si>
  <si>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</si>
  <si>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</si>
  <si>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</si>
  <si>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</si>
  <si>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</si>
  <si>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</si>
  <si>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</si>
  <si>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</si>
  <si>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</si>
  <si>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</si>
  <si>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</si>
  <si>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</si>
  <si>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</si>
  <si>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</si>
  <si>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</si>
  <si>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</si>
  <si>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</si>
  <si>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</si>
  <si>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</si>
  <si>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</si>
  <si>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</si>
  <si>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</si>
  <si>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</si>
  <si>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</si>
  <si>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</si>
  <si>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</si>
  <si>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</si>
  <si>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</si>
  <si>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</si>
  <si>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</si>
  <si>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</si>
  <si>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</si>
  <si>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</si>
  <si>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</si>
  <si>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</si>
  <si>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</si>
  <si>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</si>
  <si>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</si>
  <si>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</si>
  <si>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</si>
  <si>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</si>
  <si>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</si>
  <si>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</si>
  <si>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</si>
  <si>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</si>
  <si>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</si>
  <si>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</si>
  <si>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</si>
  <si>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</si>
  <si>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</si>
  <si>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</si>
  <si>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</si>
  <si>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</si>
  <si>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</si>
  <si>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</si>
  <si>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</si>
  <si>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</si>
  <si>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</si>
  <si>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</si>
  <si>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</si>
  <si>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</si>
  <si>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</si>
  <si>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</si>
  <si>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</si>
  <si>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</si>
  <si>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</si>
  <si>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</si>
  <si>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</si>
  <si>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</si>
  <si>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</si>
  <si>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</si>
  <si>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</si>
  <si>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</si>
  <si>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</si>
  <si>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</si>
  <si>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</si>
  <si>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</si>
  <si>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</si>
  <si>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</si>
  <si>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</si>
  <si>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</si>
  <si>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</si>
  <si>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</si>
  <si>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</si>
  <si>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</si>
  <si>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</si>
  <si>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</si>
  <si>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</si>
  <si>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</si>
  <si>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</si>
  <si>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</si>
  <si>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</si>
  <si>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</si>
  <si>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</si>
  <si>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</si>
  <si>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</si>
  <si>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</si>
  <si>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</si>
  <si>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</si>
  <si>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</si>
  <si>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</si>
  <si>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</si>
  <si>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</si>
  <si>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</si>
  <si>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</si>
  <si>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</si>
  <si>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</si>
  <si>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</si>
  <si>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</si>
  <si>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</si>
  <si>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</si>
  <si>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</si>
  <si>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</si>
  <si>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</si>
  <si>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</si>
  <si>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</si>
  <si>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</si>
  <si>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</si>
  <si>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</si>
  <si>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</si>
  <si>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</si>
  <si>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</si>
  <si>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</si>
  <si>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</si>
  <si>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</si>
  <si>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</si>
  <si>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</si>
  <si>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</si>
  <si>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</si>
  <si>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</si>
  <si>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</si>
  <si>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</si>
  <si>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</si>
  <si>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</si>
  <si>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</si>
  <si>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</si>
  <si>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</si>
  <si>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</si>
  <si>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</si>
  <si>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</si>
  <si>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</si>
  <si>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</si>
  <si>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</si>
  <si>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</si>
  <si>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</si>
  <si>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</si>
  <si>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</si>
  <si>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</si>
  <si>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</si>
  <si>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</si>
  <si>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</si>
  <si>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</si>
  <si>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</si>
  <si>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</si>
  <si>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</si>
  <si>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</si>
  <si>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</si>
  <si>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</si>
  <si>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</si>
  <si>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</si>
  <si>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</si>
  <si>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</si>
  <si>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</si>
  <si>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</si>
  <si>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</si>
  <si>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</si>
  <si>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</si>
  <si>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</si>
  <si>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</si>
  <si>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</si>
  <si>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</si>
  <si>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</si>
  <si>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</si>
  <si>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</si>
  <si>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</si>
  <si>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</si>
  <si>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</si>
  <si>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</si>
  <si>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</si>
  <si>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</si>
  <si>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</si>
  <si>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</si>
  <si>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</si>
  <si>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</si>
  <si>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</si>
  <si>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</si>
  <si>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</si>
  <si>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</si>
  <si>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</si>
  <si>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</si>
  <si>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</si>
  <si>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</si>
  <si>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</si>
  <si>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</si>
  <si>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</si>
  <si>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</si>
  <si>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</si>
  <si>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</si>
  <si>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</si>
  <si>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</si>
  <si>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</si>
  <si>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</si>
  <si>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</si>
  <si>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</si>
  <si>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</si>
  <si>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</si>
  <si>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</si>
  <si>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</si>
  <si>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</si>
  <si>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</si>
  <si>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</si>
  <si>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</si>
  <si>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</si>
  <si>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</si>
  <si>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</si>
  <si>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</si>
  <si>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</si>
  <si>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</si>
  <si>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</si>
  <si>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</si>
  <si>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</si>
  <si>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</si>
  <si>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</si>
  <si>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</si>
  <si>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</si>
  <si>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</si>
  <si>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</si>
  <si>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</si>
  <si>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</si>
  <si>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</si>
  <si>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</si>
  <si>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</si>
  <si>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</si>
  <si>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</si>
  <si>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</si>
  <si>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</si>
  <si>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</si>
  <si>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</si>
  <si>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</si>
  <si>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</si>
  <si>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</si>
  <si>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</si>
  <si>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</si>
  <si>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</si>
  <si>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</si>
  <si>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</si>
  <si>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</si>
  <si>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</si>
  <si>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</si>
  <si>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</si>
  <si>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</si>
  <si>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</si>
  <si>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</si>
  <si>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</si>
  <si>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</si>
  <si>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</si>
  <si>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</si>
  <si>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</si>
  <si>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</si>
  <si>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</si>
  <si>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</si>
  <si>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</si>
  <si>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</si>
  <si>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</si>
  <si>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</si>
  <si>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</si>
  <si>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</si>
  <si>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</si>
  <si>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</si>
  <si>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</si>
  <si>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</si>
  <si>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</si>
  <si>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</si>
  <si>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</si>
  <si>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</si>
  <si>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</si>
  <si>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</si>
  <si>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</si>
  <si>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</si>
  <si>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</si>
  <si>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</si>
  <si>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</si>
  <si>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</si>
  <si>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</si>
  <si>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</si>
  <si>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</si>
  <si>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</si>
  <si>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</si>
  <si>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</si>
  <si>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</si>
  <si>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</si>
  <si>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</si>
  <si>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</si>
  <si>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</si>
  <si>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</si>
  <si>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</si>
  <si>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</si>
  <si>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</si>
  <si>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</si>
  <si>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</si>
  <si>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</si>
  <si>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</si>
  <si>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</si>
  <si>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</si>
  <si>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</si>
  <si>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</si>
  <si>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</si>
  <si>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</si>
  <si>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</si>
  <si>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</si>
  <si>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</si>
  <si>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</si>
  <si>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</si>
  <si>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</si>
  <si>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</si>
  <si>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</si>
  <si>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</si>
  <si>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</si>
  <si>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</si>
  <si>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</si>
  <si>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</si>
  <si>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</si>
  <si>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</si>
  <si>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</si>
  <si>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</si>
  <si>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</si>
  <si>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</si>
  <si>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</si>
  <si>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</si>
  <si>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</si>
  <si>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</si>
  <si>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</si>
  <si>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</si>
  <si>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</si>
  <si>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</si>
  <si>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</si>
  <si>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</si>
  <si>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</si>
  <si>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</si>
  <si>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</si>
  <si>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</si>
  <si>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</si>
  <si>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</si>
  <si>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</si>
  <si>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</si>
  <si>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</si>
  <si>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</si>
  <si>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</si>
  <si>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</si>
  <si>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</si>
  <si>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</si>
  <si>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</si>
  <si>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</si>
  <si>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</si>
  <si>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</si>
  <si>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</si>
  <si>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</si>
  <si>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</si>
  <si>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</si>
  <si>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</si>
  <si>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</si>
  <si>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</si>
  <si>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</si>
  <si>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</si>
  <si>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</si>
  <si>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</si>
  <si>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</si>
  <si>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</si>
  <si>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</si>
  <si>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</si>
  <si>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</si>
  <si>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</si>
  <si>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</si>
  <si>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</si>
  <si>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</si>
  <si>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</si>
  <si>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</si>
  <si>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</si>
  <si>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</si>
  <si>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</si>
  <si>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</si>
  <si>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</si>
  <si>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</si>
  <si>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</si>
  <si>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</si>
  <si>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</si>
  <si>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</si>
  <si>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</si>
  <si>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</si>
  <si>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</si>
  <si>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</si>
  <si>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</si>
  <si>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</si>
  <si>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</si>
  <si>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</si>
  <si>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</si>
  <si>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</si>
  <si>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</si>
  <si>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</si>
  <si>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</si>
  <si>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</si>
  <si>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</si>
  <si>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</si>
  <si>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</si>
  <si>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</si>
  <si>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</si>
  <si>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</si>
  <si>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</si>
  <si>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</si>
  <si>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</si>
  <si>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</si>
  <si>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</si>
  <si>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</si>
  <si>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</si>
  <si>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</si>
  <si>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</si>
  <si>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</si>
  <si>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</si>
  <si>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</si>
  <si>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</si>
  <si>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</si>
  <si>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</si>
  <si>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</si>
  <si>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</si>
  <si>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</si>
  <si>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</si>
  <si>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</si>
  <si>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</si>
  <si>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</si>
  <si>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</si>
  <si>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</si>
  <si>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</si>
  <si>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</si>
  <si>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</si>
  <si>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</si>
  <si>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</si>
  <si>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</si>
  <si>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</si>
  <si>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</si>
  <si>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</si>
  <si>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</si>
  <si>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</si>
  <si>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</si>
  <si>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</si>
  <si>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</si>
  <si>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</si>
  <si>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</si>
  <si>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</si>
  <si>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</si>
  <si>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</si>
  <si>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</si>
  <si>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</si>
  <si>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</si>
  <si>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</si>
  <si>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</si>
  <si>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</si>
  <si>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</si>
  <si>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</si>
  <si>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</si>
  <si>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</si>
  <si>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</si>
  <si>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</si>
  <si>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</si>
  <si>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</si>
  <si>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</si>
  <si>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</si>
  <si>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</si>
  <si>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</si>
  <si>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</si>
  <si>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</si>
  <si>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</si>
  <si>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</si>
  <si>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</si>
  <si>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</si>
  <si>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</si>
  <si>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</si>
  <si>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</si>
  <si>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</si>
  <si>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</si>
  <si>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</si>
  <si>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</si>
  <si>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</si>
  <si>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</si>
  <si>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</si>
  <si>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</si>
  <si>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</si>
  <si>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</si>
  <si>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</si>
  <si>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</si>
  <si>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</si>
  <si>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</si>
  <si>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</si>
  <si>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</si>
  <si>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</si>
  <si>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</si>
  <si>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</si>
  <si>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</si>
  <si>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</si>
  <si>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</si>
  <si>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</si>
  <si>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</si>
  <si>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</si>
  <si>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</si>
  <si>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</si>
  <si>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</si>
  <si>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</si>
  <si>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</si>
  <si>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</si>
  <si>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</si>
  <si>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</si>
  <si>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</si>
  <si>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</si>
  <si>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</si>
  <si>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</si>
  <si>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</si>
  <si>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</si>
  <si>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</si>
  <si>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</si>
  <si>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</si>
  <si>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</si>
  <si>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</si>
  <si>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</si>
  <si>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</si>
  <si>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</si>
  <si>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</si>
  <si>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</si>
  <si>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</si>
  <si>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</si>
  <si>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</si>
  <si>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</si>
  <si>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</si>
  <si>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</si>
  <si>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</si>
  <si>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</si>
  <si>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</si>
  <si>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</si>
  <si>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</si>
  <si>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</si>
  <si>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</si>
  <si>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</si>
  <si>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</si>
  <si>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</si>
  <si>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</si>
  <si>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</si>
  <si>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</si>
  <si>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</si>
  <si>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</si>
  <si>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</si>
  <si>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</si>
  <si>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</si>
  <si>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</si>
  <si>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</si>
  <si>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</si>
  <si>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</si>
  <si>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</si>
  <si>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</si>
  <si>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</si>
  <si>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</si>
  <si>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</si>
  <si>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</si>
  <si>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</si>
  <si>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</si>
  <si>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</si>
  <si>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</si>
  <si>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</si>
  <si>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</si>
  <si>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</si>
  <si>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</si>
  <si>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</si>
  <si>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</si>
  <si>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</si>
  <si>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</si>
  <si>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</si>
  <si>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</si>
  <si>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</si>
  <si>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</si>
  <si>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</si>
  <si>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</si>
  <si>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</si>
  <si>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</si>
  <si>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</si>
  <si>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</si>
  <si>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</si>
  <si>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</si>
  <si>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</si>
  <si>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</si>
  <si>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</si>
  <si>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</si>
  <si>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</si>
  <si>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</si>
  <si>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</si>
  <si>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</si>
  <si>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</si>
  <si>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</si>
  <si>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</si>
  <si>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</si>
  <si>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</si>
  <si>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</si>
  <si>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</si>
  <si>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</si>
  <si>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</si>
  <si>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</si>
  <si>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</si>
  <si>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</si>
  <si>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</si>
  <si>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</si>
  <si>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</si>
  <si>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</si>
  <si>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</si>
  <si>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</si>
  <si>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</si>
  <si>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</si>
  <si>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</si>
  <si>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</si>
  <si>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</si>
  <si>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</si>
  <si>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</si>
  <si>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</si>
  <si>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</si>
  <si>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</si>
  <si>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</si>
  <si>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</si>
  <si>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</si>
  <si>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</si>
  <si>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</si>
  <si>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</si>
  <si>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</si>
  <si>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</si>
  <si>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</si>
  <si>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</si>
  <si>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</si>
  <si>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</si>
  <si>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</si>
  <si>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</si>
  <si>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</si>
  <si>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</si>
  <si>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</si>
  <si>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</si>
  <si>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</si>
  <si>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</si>
  <si>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</si>
  <si>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</si>
  <si>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</si>
  <si>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</si>
  <si>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</si>
  <si>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</si>
  <si>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</si>
  <si>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</si>
  <si>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</si>
  <si>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</si>
  <si>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</si>
  <si>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</si>
  <si>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</si>
  <si>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</si>
  <si>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</si>
  <si>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</si>
  <si>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</si>
  <si>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</si>
  <si>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</si>
  <si>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</si>
  <si>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</si>
  <si>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</si>
  <si>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</si>
  <si>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</si>
  <si>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</si>
  <si>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</si>
  <si>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</si>
  <si>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</si>
  <si>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</si>
  <si>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</si>
  <si>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</si>
  <si>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</si>
  <si>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</si>
  <si>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</si>
  <si>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</si>
  <si>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</si>
  <si>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</si>
  <si>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</si>
  <si>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</si>
  <si>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</si>
  <si>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</si>
  <si>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</si>
  <si>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</si>
  <si>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</si>
  <si>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</si>
  <si>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</si>
  <si>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</si>
  <si>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</si>
  <si>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</si>
  <si>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</si>
  <si>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</si>
  <si>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</si>
  <si>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</si>
  <si>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</si>
  <si>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</si>
  <si>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</si>
  <si>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</si>
  <si>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</si>
  <si>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</si>
  <si>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</si>
  <si>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</si>
  <si>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</si>
  <si>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</si>
  <si>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</si>
  <si>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</si>
  <si>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</si>
  <si>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</si>
  <si>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</si>
  <si>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</si>
  <si>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</si>
  <si>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</si>
  <si>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</si>
  <si>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</si>
  <si>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</si>
  <si>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</si>
  <si>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</si>
  <si>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</si>
  <si>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</si>
  <si>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</si>
  <si>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</si>
  <si>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</si>
  <si>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</si>
  <si>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</si>
  <si>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</si>
  <si>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</si>
  <si>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</si>
  <si>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</si>
  <si>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</si>
  <si>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</si>
  <si>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</si>
  <si>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</si>
  <si>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</si>
  <si>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</si>
  <si>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</si>
  <si>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</si>
  <si>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</si>
  <si>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</si>
  <si>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</si>
  <si>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</si>
  <si>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</si>
  <si>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</si>
  <si>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</si>
  <si>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</si>
  <si>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</si>
  <si>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</si>
  <si>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</si>
  <si>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</si>
  <si>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</si>
  <si>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</si>
  <si>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</si>
  <si>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</si>
  <si>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</si>
  <si>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</si>
  <si>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</si>
  <si>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</si>
  <si>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</si>
  <si>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</si>
  <si>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</si>
  <si>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</si>
  <si>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</si>
  <si>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</si>
  <si>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</si>
  <si>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</si>
  <si>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</si>
  <si>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</si>
  <si>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</si>
  <si>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</si>
  <si>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</si>
  <si>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</si>
  <si>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</si>
  <si>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</si>
  <si>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</si>
  <si>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</si>
  <si>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</si>
  <si>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</si>
  <si>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</si>
  <si>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</si>
  <si>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</si>
  <si>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</si>
  <si>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</si>
  <si>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</si>
  <si>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</si>
  <si>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</si>
  <si>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</si>
  <si>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</si>
  <si>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</si>
  <si>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</si>
  <si>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</si>
  <si>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</si>
  <si>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</si>
  <si>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</si>
  <si>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</si>
  <si>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</si>
  <si>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</si>
  <si>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</si>
  <si>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</si>
  <si>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</si>
  <si>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</si>
  <si>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</si>
  <si>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</si>
  <si>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</si>
  <si>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</si>
  <si>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</si>
  <si>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</si>
  <si>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</si>
  <si>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</si>
  <si>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</si>
  <si>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</si>
  <si>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</si>
  <si>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</si>
  <si>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</si>
  <si>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</si>
  <si>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</si>
  <si>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</si>
  <si>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</si>
  <si>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</si>
  <si>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</si>
  <si>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</si>
  <si>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</si>
  <si>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</si>
  <si>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</si>
  <si>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</si>
  <si>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</si>
  <si>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</si>
  <si>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</si>
  <si>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</si>
  <si>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</si>
  <si>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</si>
  <si>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</si>
  <si>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</si>
  <si>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</si>
  <si>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</si>
  <si>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</si>
  <si>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</si>
  <si>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</si>
  <si>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</si>
  <si>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</si>
  <si>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</si>
  <si>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</si>
  <si>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</si>
  <si>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</si>
  <si>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</si>
  <si>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</si>
  <si>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</si>
  <si>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</si>
  <si>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</si>
  <si>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</si>
  <si>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</si>
  <si>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</si>
  <si>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</si>
  <si>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</si>
  <si>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</si>
  <si>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</si>
  <si>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</si>
  <si>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</si>
  <si>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</si>
  <si>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</si>
  <si>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</si>
  <si>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</si>
  <si>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</si>
  <si>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</si>
  <si>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</si>
  <si>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</si>
  <si>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</si>
  <si>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</si>
  <si>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</si>
  <si>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</si>
  <si>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</si>
  <si>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</si>
  <si>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</si>
  <si>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</si>
  <si>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</si>
  <si>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</si>
  <si>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</si>
  <si>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</si>
  <si>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</si>
  <si>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</si>
  <si>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</si>
  <si>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</si>
  <si>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</si>
  <si>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</si>
  <si>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</si>
  <si>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</si>
  <si>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</si>
  <si>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</si>
  <si>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</si>
  <si>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</si>
  <si>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</si>
  <si>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</si>
  <si>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</si>
  <si>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</si>
  <si>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</si>
  <si>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</si>
  <si>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</si>
  <si>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</si>
  <si>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</si>
  <si>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</si>
  <si>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</si>
  <si>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</si>
  <si>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</si>
  <si>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</si>
  <si>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</si>
  <si>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</si>
  <si>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</si>
  <si>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</si>
  <si>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</si>
  <si>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</si>
  <si>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</si>
  <si>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</si>
  <si>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</si>
  <si>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</si>
  <si>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</si>
  <si>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</si>
  <si>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</si>
  <si>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</si>
  <si>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</si>
  <si>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</si>
  <si>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</si>
  <si>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</si>
  <si>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</si>
  <si>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</si>
  <si>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</si>
  <si>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</si>
  <si>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</si>
  <si>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</si>
  <si>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</si>
  <si>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</si>
  <si>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</si>
  <si>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</si>
  <si>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</si>
  <si>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</si>
  <si>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</si>
  <si>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</si>
  <si>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</si>
  <si>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</si>
  <si>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</si>
  <si>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</si>
  <si>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</si>
  <si>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</si>
  <si>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</si>
  <si>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</si>
  <si>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</si>
  <si>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</si>
  <si>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</si>
  <si>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</si>
  <si>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</si>
  <si>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</si>
  <si>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</si>
  <si>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</si>
  <si>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</si>
  <si>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</si>
  <si>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</si>
  <si>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</si>
  <si>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</si>
  <si>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</si>
  <si>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</si>
  <si>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</si>
  <si>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</si>
  <si>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</si>
  <si>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</si>
  <si>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</si>
  <si>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</si>
  <si>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</si>
  <si>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</si>
  <si>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</si>
  <si>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</si>
  <si>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</si>
  <si>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</si>
  <si>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</si>
  <si>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</si>
  <si>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</si>
  <si>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</si>
  <si>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</si>
  <si>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</si>
  <si>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</si>
  <si>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</si>
  <si>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</si>
  <si>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</si>
  <si>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</si>
  <si>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</si>
  <si>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</si>
  <si>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</si>
  <si>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</si>
  <si>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</si>
  <si>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</si>
  <si>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</si>
  <si>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</si>
  <si>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</si>
  <si>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</si>
  <si>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</si>
  <si>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</si>
  <si>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</si>
  <si>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</si>
  <si>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</si>
  <si>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</si>
  <si>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</si>
  <si>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</si>
  <si>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</si>
  <si>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</si>
  <si>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</si>
  <si>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</si>
  <si>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</si>
  <si>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</si>
  <si>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</si>
  <si>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</si>
  <si>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</si>
  <si>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</si>
  <si>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</si>
  <si>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</si>
  <si>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</si>
  <si>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</si>
  <si>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</si>
  <si>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</si>
  <si>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</si>
  <si>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</si>
  <si>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</si>
  <si>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</si>
  <si>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</si>
  <si>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</si>
  <si>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</si>
  <si>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</si>
  <si>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</si>
  <si>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</si>
  <si>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</si>
  <si>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</si>
  <si>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</si>
  <si>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</si>
  <si>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</si>
  <si>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</si>
  <si>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</si>
  <si>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</si>
  <si>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</si>
  <si>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</si>
  <si>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</si>
  <si>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</si>
  <si>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</si>
  <si>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</si>
  <si>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</si>
  <si>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</si>
  <si>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</si>
  <si>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</si>
  <si>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</si>
  <si>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</si>
  <si>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</si>
  <si>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</si>
  <si>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</si>
  <si>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</si>
  <si>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</si>
  <si>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</si>
  <si>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</si>
  <si>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</si>
  <si>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</si>
  <si>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</si>
  <si>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</si>
  <si>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</si>
  <si>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</si>
  <si>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</si>
  <si>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</si>
  <si>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</si>
  <si>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</si>
  <si>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</si>
  <si>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</si>
  <si>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</si>
  <si>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</si>
  <si>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</si>
  <si>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</si>
  <si>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</si>
  <si>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</si>
  <si>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</si>
  <si>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</si>
  <si>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</si>
  <si>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</si>
  <si>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</si>
  <si>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</si>
  <si>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</si>
  <si>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</si>
  <si>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</si>
  <si>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</si>
  <si>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</si>
  <si>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</si>
  <si>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</si>
  <si>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</si>
  <si>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</si>
  <si>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</si>
  <si>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</si>
  <si>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</si>
  <si>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</si>
  <si>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</si>
  <si>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</si>
  <si>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</si>
  <si>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</si>
  <si>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</si>
  <si>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</si>
  <si>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</si>
  <si>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</si>
  <si>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</si>
  <si>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</si>
  <si>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</si>
  <si>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</si>
  <si>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</si>
  <si>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</si>
  <si>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</si>
  <si>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</si>
  <si>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</si>
  <si>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</si>
  <si>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</si>
  <si>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</si>
  <si>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</si>
  <si>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</si>
  <si>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</si>
  <si>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</si>
  <si>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</si>
  <si>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</si>
  <si>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</si>
  <si>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</si>
  <si>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</si>
  <si>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</si>
  <si>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</si>
  <si>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</si>
  <si>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</si>
  <si>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</si>
  <si>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</si>
  <si>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</si>
  <si>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</si>
  <si>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</si>
  <si>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</si>
  <si>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</si>
  <si>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</si>
  <si>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</si>
  <si>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</si>
  <si>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</si>
  <si>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</si>
  <si>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</si>
  <si>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</si>
  <si>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</si>
  <si>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</si>
  <si>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</si>
  <si>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</si>
  <si>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</si>
  <si>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</si>
  <si>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</si>
  <si>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</si>
  <si>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</si>
  <si>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</si>
  <si>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</si>
  <si>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</si>
  <si>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</si>
  <si>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</si>
  <si>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</si>
  <si>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</si>
  <si>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</si>
  <si>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</si>
  <si>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</si>
  <si>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</si>
  <si>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</si>
  <si>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</si>
  <si>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</si>
  <si>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</si>
  <si>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</si>
  <si>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</si>
  <si>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</si>
  <si>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</si>
  <si>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</si>
  <si>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</si>
  <si>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</si>
  <si>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</si>
  <si>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</si>
  <si>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</si>
  <si>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</si>
  <si>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</si>
  <si>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</si>
  <si>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</si>
  <si>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</si>
  <si>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</si>
  <si>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</si>
  <si>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</si>
  <si>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</si>
  <si>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</si>
  <si>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</si>
  <si>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</si>
  <si>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</si>
  <si>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</si>
  <si>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</si>
  <si>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</si>
  <si>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</si>
  <si>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</si>
  <si>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</si>
  <si>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</si>
  <si>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</si>
  <si>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</si>
  <si>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</si>
  <si>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</si>
  <si>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</si>
  <si>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</si>
  <si>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</si>
  <si>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</si>
  <si>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</si>
  <si>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</si>
  <si>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</si>
  <si>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</si>
  <si>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</si>
  <si>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</si>
  <si>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</si>
  <si>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</si>
  <si>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</si>
  <si>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</si>
  <si>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</si>
  <si>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</si>
  <si>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</si>
  <si>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</si>
  <si>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</si>
  <si>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</si>
  <si>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</si>
  <si>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</si>
  <si>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</si>
  <si>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</si>
  <si>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</si>
  <si>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</si>
  <si>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</si>
  <si>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</si>
  <si>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</si>
  <si>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</si>
  <si>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</si>
  <si>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</si>
  <si>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</si>
  <si>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</si>
  <si>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</si>
  <si>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</si>
  <si>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</si>
  <si>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</si>
  <si>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</si>
  <si>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</si>
  <si>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</si>
  <si>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</si>
  <si>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</si>
  <si>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</si>
  <si>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</si>
  <si>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</si>
  <si>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</si>
  <si>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</si>
  <si>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</si>
  <si>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</si>
  <si>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</si>
  <si>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</si>
  <si>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</si>
  <si>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</si>
  <si>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</si>
  <si>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</si>
  <si>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</si>
  <si>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</si>
  <si>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</si>
  <si>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</si>
  <si>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</si>
  <si>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</si>
  <si>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</si>
  <si>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</si>
  <si>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</si>
  <si>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</si>
  <si>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</si>
  <si>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</si>
  <si>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</si>
  <si>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</si>
  <si>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</si>
  <si>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</si>
  <si>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</si>
  <si>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</si>
  <si>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</si>
  <si>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</si>
  <si>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</si>
  <si>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</si>
  <si>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</si>
  <si>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</si>
  <si>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</si>
  <si>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</si>
  <si>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</si>
  <si>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</si>
  <si>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</si>
  <si>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</si>
  <si>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</si>
  <si>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</si>
  <si>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</si>
  <si>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</si>
  <si>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</si>
  <si>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</si>
  <si>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</si>
  <si>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</si>
  <si>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</si>
  <si>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</si>
  <si>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</si>
  <si>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</si>
  <si>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</si>
  <si>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</si>
  <si>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</si>
  <si>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</si>
  <si>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</si>
  <si>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</si>
  <si>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</si>
  <si>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</si>
  <si>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</si>
  <si>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</si>
  <si>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</si>
  <si>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</si>
  <si>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</si>
  <si>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</si>
  <si>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</si>
  <si>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</si>
  <si>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</si>
  <si>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</si>
  <si>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</si>
  <si>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</si>
  <si>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</si>
  <si>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</si>
  <si>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</si>
  <si>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</si>
  <si>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</si>
  <si>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</si>
  <si>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</si>
  <si>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</si>
  <si>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</si>
  <si>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</si>
  <si>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</si>
  <si>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</si>
  <si>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</si>
  <si>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</si>
  <si>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</si>
  <si>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</si>
  <si>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</si>
  <si>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</si>
  <si>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</si>
  <si>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</si>
  <si>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</si>
  <si>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</si>
  <si>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</si>
  <si>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</si>
  <si>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</si>
  <si>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</si>
  <si>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</si>
  <si>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</si>
  <si>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</si>
  <si>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</si>
  <si>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</si>
  <si>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</si>
  <si>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</si>
  <si>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</si>
  <si>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</si>
  <si>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</si>
  <si>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</si>
  <si>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</si>
  <si>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</si>
  <si>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</si>
  <si>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</si>
  <si>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</si>
  <si>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</si>
  <si>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</si>
  <si>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</si>
  <si>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</si>
  <si>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</si>
  <si>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</si>
  <si>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</si>
  <si>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</si>
  <si>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</si>
  <si>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</si>
  <si>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</si>
  <si>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</si>
  <si>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</si>
  <si>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</si>
  <si>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</si>
  <si>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</si>
  <si>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</si>
  <si>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</si>
  <si>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</si>
  <si>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</si>
  <si>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</si>
  <si>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</si>
  <si>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</si>
  <si>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</si>
  <si>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</si>
  <si>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</si>
  <si>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</si>
  <si>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</si>
  <si>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</si>
  <si>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</si>
  <si>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</si>
  <si>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</si>
  <si>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</si>
  <si>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</si>
  <si>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</si>
  <si>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</si>
  <si>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</si>
  <si>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</si>
  <si>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</si>
  <si>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</si>
  <si>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</si>
  <si>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</si>
  <si>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</si>
  <si>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</si>
  <si>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</si>
  <si>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</si>
  <si>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</si>
  <si>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</si>
  <si>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</si>
  <si>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</si>
  <si>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</si>
  <si>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</si>
  <si>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</si>
  <si>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</si>
  <si>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</si>
  <si>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</si>
  <si>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</si>
  <si>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</si>
  <si>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</si>
  <si>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</si>
  <si>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</si>
  <si>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</si>
  <si>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</si>
  <si>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</si>
  <si>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</si>
  <si>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</si>
  <si>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</si>
  <si>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</si>
  <si>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</si>
  <si>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</si>
  <si>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</si>
  <si>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</si>
  <si>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</si>
  <si>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</si>
  <si>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</si>
  <si>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</si>
  <si>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</si>
  <si>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</si>
  <si>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</si>
  <si>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</si>
  <si>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</si>
  <si>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</si>
  <si>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</si>
  <si>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</si>
  <si>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</si>
  <si>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</si>
  <si>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</si>
  <si>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</si>
  <si>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</si>
  <si>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</si>
  <si>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</si>
  <si>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</si>
  <si>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</si>
  <si>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</si>
  <si>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</si>
  <si>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</si>
  <si>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</si>
  <si>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</si>
  <si>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</si>
  <si>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</si>
  <si>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</si>
  <si>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</si>
  <si>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</si>
  <si>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</si>
  <si>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</si>
  <si>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</si>
  <si>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</si>
  <si>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</si>
  <si>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</si>
  <si>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</si>
  <si>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</si>
  <si>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</si>
  <si>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</si>
  <si>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</si>
  <si>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</si>
  <si>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</si>
  <si>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</si>
  <si>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</si>
  <si>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</si>
  <si>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</si>
  <si>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</si>
  <si>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</si>
  <si>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</si>
  <si>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</si>
  <si>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</si>
  <si>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</si>
  <si>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</si>
  <si>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</si>
  <si>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</si>
  <si>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</si>
  <si>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</si>
  <si>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</si>
  <si>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</si>
  <si>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</si>
  <si>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</si>
  <si>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</si>
  <si>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</si>
  <si>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</si>
  <si>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</si>
  <si>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</si>
  <si>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</si>
  <si>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</si>
  <si>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</si>
  <si>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</si>
  <si>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</si>
  <si>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</si>
  <si>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</si>
  <si>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</si>
  <si>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</si>
  <si>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</si>
  <si>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</si>
  <si>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</si>
  <si>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</si>
  <si>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</si>
  <si>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</si>
  <si>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</si>
  <si>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</si>
  <si>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</si>
  <si>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</si>
  <si>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</si>
  <si>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</si>
  <si>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</si>
  <si>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</si>
  <si>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</si>
  <si>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</si>
  <si>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</si>
  <si>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</si>
  <si>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</si>
  <si>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</si>
  <si>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</si>
  <si>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</si>
  <si>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</si>
  <si>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</si>
  <si>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</si>
  <si>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</si>
  <si>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</si>
  <si>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</si>
  <si>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</si>
  <si>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</si>
  <si>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</si>
  <si>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</si>
  <si>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</si>
  <si>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</si>
  <si>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</si>
  <si>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</si>
  <si>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</si>
  <si>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</si>
  <si>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</si>
  <si>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</si>
  <si>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</si>
  <si>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</si>
  <si>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</si>
  <si>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</si>
  <si>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</si>
  <si>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</si>
  <si>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</si>
  <si>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</si>
  <si>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</si>
  <si>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</si>
  <si>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</si>
  <si>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</si>
  <si>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</si>
  <si>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</si>
  <si>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</si>
  <si>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</si>
  <si>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</si>
  <si>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</si>
  <si>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</si>
  <si>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</si>
  <si>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</si>
  <si>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</si>
  <si>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</si>
  <si>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</si>
  <si>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</si>
  <si>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</si>
  <si>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</si>
  <si>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</si>
  <si>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</si>
  <si>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</si>
  <si>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</si>
  <si>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</si>
  <si>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</si>
  <si>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</si>
  <si>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</si>
  <si>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</si>
  <si>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</si>
  <si>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</si>
  <si>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</si>
  <si>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</si>
  <si>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</si>
  <si>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</si>
  <si>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</si>
  <si>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</si>
  <si>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</si>
  <si>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</si>
  <si>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</si>
  <si>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</si>
  <si>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</si>
  <si>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</si>
  <si>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</si>
  <si>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</si>
  <si>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</si>
  <si>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</si>
  <si>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</si>
  <si>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</si>
  <si>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</si>
  <si>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</si>
  <si>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</si>
  <si>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</si>
  <si>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</si>
  <si>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</si>
  <si>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</si>
  <si>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</si>
  <si>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</si>
  <si>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</si>
  <si>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</si>
  <si>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</si>
  <si>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</si>
  <si>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</si>
  <si>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</si>
  <si>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</si>
  <si>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</si>
  <si>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</si>
  <si>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</si>
  <si>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</si>
  <si>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</si>
  <si>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</si>
  <si>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</si>
  <si>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</si>
  <si>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</si>
  <si>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</si>
  <si>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</si>
  <si>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</si>
  <si>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</si>
  <si>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</si>
  <si>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</si>
  <si>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</si>
  <si>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</si>
  <si>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</si>
  <si>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</si>
  <si>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</si>
  <si>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</si>
  <si>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</si>
  <si>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</si>
  <si>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</si>
  <si>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</si>
  <si>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</si>
  <si>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</si>
  <si>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</si>
  <si>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</si>
  <si>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</si>
  <si>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</si>
  <si>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</si>
  <si>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</si>
  <si>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</si>
  <si>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</si>
  <si>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</si>
  <si>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</si>
  <si>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</si>
  <si>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</si>
  <si>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</si>
  <si>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</si>
  <si>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</si>
  <si>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</si>
  <si>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</si>
  <si>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</si>
  <si>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</si>
  <si>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</si>
  <si>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</si>
  <si>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</si>
  <si>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</si>
  <si>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</si>
  <si>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</si>
  <si>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</si>
  <si>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</si>
  <si>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</si>
  <si>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</si>
  <si>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</si>
  <si>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</si>
  <si>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</si>
  <si>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</si>
  <si>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</si>
  <si>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</si>
  <si>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</si>
  <si>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</si>
  <si>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</si>
  <si>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</si>
  <si>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</si>
  <si>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</si>
  <si>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</si>
  <si>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</si>
  <si>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</si>
  <si>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</si>
  <si>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</si>
  <si>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</si>
  <si>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</si>
  <si>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</si>
  <si>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</si>
  <si>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</si>
  <si>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</si>
  <si>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</si>
  <si>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</si>
  <si>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</si>
  <si>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</si>
  <si>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</si>
  <si>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</si>
  <si>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</si>
  <si>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</si>
  <si>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</si>
  <si>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</si>
  <si>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</si>
  <si>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</si>
  <si>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</si>
  <si>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</si>
  <si>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</si>
  <si>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</si>
  <si>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</si>
  <si>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</si>
  <si>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</si>
  <si>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</si>
  <si>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</si>
  <si>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</si>
  <si>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</si>
  <si>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</si>
  <si>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</si>
  <si>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</si>
  <si>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</si>
  <si>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</si>
  <si>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</si>
  <si>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</si>
  <si>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</si>
  <si>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</si>
  <si>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</si>
  <si>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</si>
  <si>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</si>
  <si>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</si>
  <si>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</si>
  <si>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</si>
  <si>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</si>
  <si>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</si>
  <si>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</si>
  <si>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</si>
  <si>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</si>
  <si>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</si>
  <si>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</si>
  <si>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</si>
  <si>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</si>
  <si>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</si>
  <si>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</si>
  <si>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</si>
  <si>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</si>
  <si>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</si>
  <si>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</si>
  <si>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</si>
  <si>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</si>
  <si>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</si>
  <si>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</si>
  <si>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</si>
  <si>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</si>
  <si>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</si>
  <si>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</si>
  <si>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</si>
  <si>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</si>
  <si>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</si>
  <si>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</si>
  <si>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</si>
  <si>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</si>
  <si>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</si>
  <si>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</si>
  <si>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</si>
  <si>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</si>
  <si>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</si>
  <si>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</si>
  <si>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</si>
  <si>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</si>
  <si>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</si>
  <si>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</si>
  <si>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</si>
  <si>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</si>
  <si>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</si>
  <si>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</si>
  <si>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</si>
  <si>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</si>
  <si>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</si>
  <si>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</si>
  <si>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</si>
  <si>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</si>
  <si>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</si>
  <si>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</si>
  <si>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</si>
  <si>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</si>
  <si>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</si>
  <si>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</si>
  <si>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</si>
  <si>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</si>
  <si>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</si>
  <si>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</si>
  <si>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</si>
  <si>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</si>
  <si>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</si>
  <si>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</si>
  <si>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</si>
  <si>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</si>
  <si>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</si>
  <si>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</si>
  <si>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</si>
  <si>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</si>
  <si>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</si>
  <si>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</si>
  <si>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</si>
  <si>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</si>
  <si>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</si>
  <si>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</si>
  <si>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</si>
  <si>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</si>
  <si>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</si>
  <si>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</si>
  <si>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</si>
  <si>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</si>
  <si>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</si>
  <si>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</si>
  <si>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</si>
  <si>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</si>
  <si>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</si>
  <si>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</si>
  <si>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</si>
  <si>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</si>
  <si>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</si>
  <si>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</si>
  <si>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</si>
  <si>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</si>
  <si>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</si>
  <si>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</si>
  <si>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</si>
  <si>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</si>
  <si>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</si>
  <si>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</si>
  <si>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</si>
  <si>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</si>
  <si>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</si>
  <si>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</si>
  <si>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</si>
  <si>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</si>
  <si>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</si>
  <si>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</si>
  <si>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</si>
  <si>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</si>
  <si>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</si>
  <si>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</si>
  <si>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</si>
  <si>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</si>
  <si>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</si>
  <si>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</si>
  <si>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</si>
  <si>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</si>
  <si>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</si>
  <si>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</si>
  <si>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</si>
  <si>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</si>
  <si>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</si>
  <si>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</si>
  <si>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</si>
  <si>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</si>
  <si>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</si>
  <si>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</si>
  <si>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</si>
  <si>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</si>
  <si>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</si>
  <si>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</si>
  <si>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</si>
  <si>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</si>
  <si>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</si>
  <si>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</si>
  <si>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</si>
  <si>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</si>
  <si>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</si>
  <si>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</si>
  <si>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</si>
  <si>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</si>
  <si>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</si>
  <si>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</si>
  <si>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</si>
  <si>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</si>
  <si>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</si>
  <si>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</si>
  <si>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</si>
  <si>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</si>
  <si>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</si>
  <si>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</si>
  <si>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</si>
  <si>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</si>
  <si>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</si>
  <si>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</si>
  <si>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</si>
  <si>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</si>
  <si>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</si>
  <si>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</si>
  <si>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</si>
  <si>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</si>
  <si>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</si>
  <si>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</si>
  <si>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</si>
  <si>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</si>
  <si>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</si>
  <si>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</si>
  <si>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</si>
  <si>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</si>
  <si>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</si>
  <si>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</si>
  <si>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</si>
  <si>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</si>
  <si>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</si>
  <si>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</si>
  <si>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</si>
  <si>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</si>
  <si>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</si>
  <si>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</si>
  <si>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</si>
  <si>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</si>
  <si>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</si>
  <si>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</si>
  <si>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</si>
  <si>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</si>
  <si>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</si>
  <si>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</si>
  <si>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</si>
  <si>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</si>
  <si>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</si>
  <si>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</si>
  <si>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</si>
  <si>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</si>
  <si>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</si>
  <si>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</si>
  <si>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</si>
  <si>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</si>
  <si>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</si>
  <si>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</si>
  <si>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</si>
  <si>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</si>
  <si>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</si>
  <si>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</si>
  <si>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</si>
  <si>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</si>
  <si>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</si>
  <si>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</si>
  <si>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</si>
  <si>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</si>
  <si>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</si>
  <si>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</si>
  <si>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</si>
  <si>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</si>
  <si>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</si>
  <si>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</si>
  <si>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</si>
  <si>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</si>
  <si>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</si>
  <si>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</si>
  <si>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</si>
  <si>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</si>
  <si>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</si>
  <si>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</si>
  <si>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</si>
  <si>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</si>
  <si>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</si>
  <si>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</si>
  <si>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</si>
  <si>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</si>
  <si>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</si>
  <si>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</si>
  <si>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</si>
  <si>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</si>
  <si>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</si>
  <si>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</si>
  <si>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</si>
  <si>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</si>
  <si>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</si>
  <si>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</si>
  <si>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</si>
  <si>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</si>
  <si>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</si>
  <si>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</si>
  <si>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</si>
  <si>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</si>
  <si>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</si>
  <si>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</si>
  <si>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</si>
  <si>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</si>
  <si>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</si>
  <si>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</si>
  <si>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</si>
  <si>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</si>
  <si>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</si>
  <si>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</si>
  <si>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</si>
  <si>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</si>
  <si>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</si>
  <si>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</si>
  <si>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</si>
  <si>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</si>
  <si>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</si>
  <si>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</si>
  <si>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</si>
  <si>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</si>
  <si>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</si>
  <si>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</si>
  <si>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</si>
  <si>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</si>
  <si>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</si>
  <si>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</si>
  <si>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</si>
  <si>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</si>
  <si>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</si>
  <si>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</si>
  <si>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</si>
  <si>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</si>
  <si>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</si>
  <si>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</si>
  <si>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</si>
  <si>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</si>
  <si>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</si>
  <si>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</si>
  <si>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</si>
  <si>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</si>
  <si>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</si>
  <si>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</si>
  <si>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</si>
  <si>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</si>
  <si>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</si>
  <si>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</si>
  <si>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</si>
  <si>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</si>
  <si>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</si>
  <si>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</si>
  <si>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</si>
  <si>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</si>
  <si>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</si>
  <si>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</si>
  <si>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</si>
  <si>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</si>
  <si>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</si>
  <si>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</si>
  <si>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</si>
  <si>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</si>
  <si>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</si>
  <si>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</si>
  <si>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</si>
  <si>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</si>
  <si>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</si>
  <si>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</si>
  <si>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</si>
  <si>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</si>
  <si>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</si>
  <si>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</si>
  <si>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</si>
  <si>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</si>
  <si>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</si>
  <si>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</si>
  <si>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</si>
  <si>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</si>
  <si>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</si>
  <si>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</si>
  <si>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</si>
  <si>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</si>
  <si>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</si>
  <si>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</si>
  <si>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</si>
  <si>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</si>
  <si>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</si>
  <si>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</si>
  <si>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</si>
  <si>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</si>
  <si>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</si>
  <si>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</si>
  <si>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</si>
  <si>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</si>
  <si>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</si>
  <si>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</si>
  <si>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</si>
  <si>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</si>
  <si>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</si>
  <si>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</si>
  <si>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</si>
  <si>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</si>
  <si>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</si>
  <si>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</si>
  <si>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</si>
  <si>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</si>
  <si>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</si>
  <si>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</si>
  <si>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</si>
  <si>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</si>
  <si>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</si>
  <si>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</si>
  <si>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</si>
  <si>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</si>
  <si>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</si>
  <si>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</si>
  <si>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</si>
  <si>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</si>
  <si>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</si>
  <si>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</si>
  <si>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</si>
  <si>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</si>
  <si>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</si>
  <si>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</si>
  <si>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</si>
  <si>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</si>
  <si>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</si>
  <si>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</si>
  <si>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</si>
  <si>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</si>
  <si>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</si>
  <si>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</si>
  <si>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</si>
  <si>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</si>
  <si>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</si>
  <si>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</si>
  <si>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</si>
  <si>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</si>
  <si>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</si>
  <si>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</si>
  <si>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</si>
  <si>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</si>
  <si>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</si>
  <si>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</si>
  <si>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</si>
  <si>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</si>
  <si>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</si>
  <si>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</si>
  <si>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</si>
  <si>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</si>
  <si>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</si>
  <si>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</si>
  <si>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</si>
  <si>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</si>
  <si>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</si>
  <si>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</si>
  <si>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</si>
  <si>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</si>
  <si>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</si>
  <si>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</si>
  <si>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</si>
  <si>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</si>
  <si>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</si>
  <si>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</si>
  <si>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</si>
  <si>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</si>
  <si>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</si>
  <si>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</si>
  <si>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</si>
  <si>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</si>
  <si>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</si>
  <si>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</si>
  <si>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</si>
  <si>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</si>
  <si>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</si>
  <si>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</si>
  <si>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</si>
  <si>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</si>
  <si>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</si>
  <si>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</si>
  <si>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</si>
  <si>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</si>
  <si>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</si>
  <si>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</si>
  <si>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</si>
  <si>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</si>
  <si>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</si>
  <si>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</si>
  <si>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</si>
  <si>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</si>
  <si>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</si>
  <si>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</si>
  <si>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</si>
  <si>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</si>
  <si>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</si>
  <si>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</si>
  <si>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</si>
  <si>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</si>
  <si>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</si>
  <si>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</si>
  <si>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</si>
  <si>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</si>
  <si>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</si>
  <si>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</si>
  <si>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</si>
  <si>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</si>
  <si>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</si>
  <si>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</si>
  <si>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</si>
  <si>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</si>
  <si>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</si>
  <si>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</si>
  <si>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</si>
  <si>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</si>
  <si>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</si>
  <si>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</si>
  <si>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</si>
  <si>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</si>
  <si>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</si>
  <si>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</si>
  <si>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</si>
  <si>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</si>
  <si>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</si>
  <si>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</si>
  <si>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</si>
  <si>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</si>
  <si>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</si>
  <si>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</si>
  <si>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</si>
  <si>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</si>
  <si>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</si>
  <si>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</si>
  <si>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</si>
  <si>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</si>
  <si>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</si>
  <si>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</si>
  <si>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</si>
  <si>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</si>
  <si>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</si>
  <si>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</si>
  <si>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</si>
  <si>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</si>
  <si>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</si>
  <si>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</si>
  <si>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</si>
  <si>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</si>
  <si>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</si>
  <si>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</si>
  <si>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</si>
  <si>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</si>
  <si>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</si>
  <si>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</si>
  <si>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</si>
  <si>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</si>
  <si>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</si>
  <si>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</si>
  <si>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</si>
  <si>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</si>
  <si>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</si>
  <si>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</si>
  <si>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</si>
  <si>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</si>
  <si>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</si>
  <si>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</si>
  <si>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</si>
  <si>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</si>
  <si>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</si>
  <si>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</si>
  <si>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</si>
  <si>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</si>
  <si>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</si>
  <si>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</si>
  <si>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</si>
  <si>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</si>
  <si>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</si>
  <si>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</si>
  <si>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</si>
  <si>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</si>
  <si>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</si>
  <si>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</si>
  <si>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</si>
  <si>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</si>
  <si>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</si>
  <si>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</si>
  <si>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</si>
  <si>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</si>
  <si>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</si>
  <si>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</si>
  <si>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</si>
  <si>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</si>
  <si>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</si>
  <si>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</si>
  <si>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</si>
  <si>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</si>
  <si>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</si>
  <si>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</si>
  <si>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</si>
  <si>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</si>
  <si>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</si>
  <si>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</si>
  <si>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</si>
  <si>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</si>
  <si>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</si>
  <si>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</si>
  <si>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</si>
  <si>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</si>
  <si>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</si>
  <si>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</si>
  <si>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</si>
  <si>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</si>
  <si>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</si>
  <si>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</si>
  <si>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</si>
  <si>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</si>
  <si>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</si>
  <si>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</si>
  <si>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</si>
  <si>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</si>
  <si>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</si>
  <si>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</si>
  <si>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</si>
  <si>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</si>
  <si>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</si>
  <si>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</si>
  <si>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</si>
  <si>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</si>
  <si>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</si>
  <si>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</si>
  <si>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</si>
  <si>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</si>
  <si>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</si>
  <si>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</si>
  <si>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</si>
  <si>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</si>
  <si>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</si>
  <si>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</si>
  <si>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</si>
  <si>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</si>
  <si>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</si>
  <si>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</si>
  <si>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</si>
  <si>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</si>
  <si>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</si>
  <si>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</si>
  <si>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</si>
  <si>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</si>
  <si>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</si>
  <si>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</si>
  <si>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</si>
  <si>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</si>
  <si>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</si>
  <si>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</si>
  <si>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</si>
  <si>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</si>
  <si>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</si>
  <si>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</si>
  <si>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</si>
  <si>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</si>
  <si>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</si>
  <si>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</si>
  <si>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</si>
  <si>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</si>
  <si>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</si>
  <si>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</si>
  <si>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</si>
  <si>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</si>
  <si>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</si>
  <si>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</si>
  <si>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</si>
  <si>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</si>
  <si>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</si>
  <si>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</si>
  <si>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</si>
  <si>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</si>
  <si>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</si>
  <si>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</si>
  <si>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</si>
  <si>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</si>
  <si>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</si>
  <si>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</si>
  <si>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</si>
  <si>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</si>
  <si>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</si>
  <si>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</si>
  <si>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</si>
  <si>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</si>
  <si>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</si>
  <si>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</si>
  <si>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</si>
  <si>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</si>
  <si>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</si>
  <si>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</si>
  <si>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</si>
  <si>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</si>
  <si>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</si>
  <si>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</si>
  <si>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</si>
  <si>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</si>
  <si>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</si>
  <si>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</si>
  <si>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</si>
  <si>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</si>
  <si>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</si>
  <si>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</si>
  <si>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</si>
  <si>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</si>
  <si>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</si>
  <si>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</si>
  <si>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</si>
  <si>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</si>
  <si>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</si>
  <si>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</si>
  <si>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</si>
  <si>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</si>
  <si>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</si>
  <si>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</si>
  <si>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</si>
  <si>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</si>
  <si>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</si>
  <si>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</si>
  <si>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</si>
  <si>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</si>
  <si>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</si>
  <si>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</si>
  <si>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</si>
  <si>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</si>
  <si>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</si>
  <si>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</si>
  <si>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</si>
  <si>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</si>
  <si>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</si>
  <si>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</si>
  <si>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</si>
  <si>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</si>
  <si>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</si>
  <si>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</si>
  <si>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</si>
  <si>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</si>
  <si>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</si>
  <si>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</si>
  <si>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</si>
  <si>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</si>
  <si>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</si>
  <si>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</si>
  <si>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</si>
  <si>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</si>
  <si>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</si>
  <si>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</si>
  <si>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</si>
  <si>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</si>
  <si>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</si>
  <si>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</si>
  <si>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</si>
  <si>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</si>
  <si>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</si>
  <si>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</si>
  <si>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</si>
  <si>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</si>
  <si>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</si>
  <si>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</si>
  <si>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</si>
  <si>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</si>
  <si>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</si>
  <si>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</si>
  <si>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</si>
  <si>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</si>
  <si>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</si>
  <si>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</si>
  <si>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</si>
  <si>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</si>
  <si>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</si>
  <si>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</si>
  <si>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</si>
  <si>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</si>
  <si>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</si>
  <si>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</si>
  <si>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</si>
  <si>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</si>
  <si>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</si>
  <si>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</si>
  <si>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</si>
  <si>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</si>
  <si>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</si>
  <si>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</si>
  <si>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</si>
  <si>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</si>
  <si>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</si>
  <si>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</si>
  <si>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</si>
  <si>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</si>
  <si>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</si>
  <si>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</si>
  <si>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</si>
  <si>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</si>
  <si>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</si>
  <si>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</si>
  <si>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</si>
  <si>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</si>
  <si>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</si>
  <si>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</si>
  <si>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</si>
  <si>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</si>
  <si>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</si>
  <si>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</si>
  <si>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</si>
  <si>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</si>
  <si>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</si>
  <si>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</si>
  <si>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</si>
  <si>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</si>
  <si>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</si>
  <si>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</si>
  <si>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</si>
  <si>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</si>
  <si>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</si>
  <si>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</si>
  <si>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</si>
  <si>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</si>
  <si>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</si>
  <si>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</si>
  <si>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</si>
  <si>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</si>
  <si>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</si>
  <si>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</si>
  <si>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</si>
  <si>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</si>
  <si>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</si>
  <si>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</si>
  <si>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</si>
  <si>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</si>
  <si>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</si>
  <si>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</si>
  <si>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</si>
  <si>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</si>
  <si>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</si>
  <si>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</si>
  <si>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</si>
  <si>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</si>
  <si>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</si>
  <si>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</si>
  <si>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</si>
  <si>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</si>
  <si>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</si>
  <si>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</si>
  <si>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</si>
  <si>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</si>
  <si>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</si>
  <si>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</si>
  <si>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</si>
  <si>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</si>
  <si>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</si>
  <si>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</si>
  <si>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</si>
  <si>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</si>
  <si>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</si>
  <si>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</si>
  <si>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</si>
  <si>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</si>
  <si>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</si>
  <si>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</si>
  <si>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</si>
  <si>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</si>
  <si>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</si>
  <si>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</si>
  <si>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</si>
  <si>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</si>
  <si>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</si>
  <si>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</si>
  <si>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</si>
  <si>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</si>
  <si>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</si>
  <si>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</si>
  <si>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</si>
  <si>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</si>
  <si>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</si>
  <si>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</si>
  <si>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</si>
  <si>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</si>
  <si>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</si>
  <si>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</si>
  <si>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</si>
  <si>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</si>
  <si>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</si>
  <si>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</si>
  <si>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</si>
  <si>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</si>
  <si>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</si>
  <si>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</si>
  <si>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</si>
  <si>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</si>
  <si>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</si>
  <si>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</si>
  <si>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</si>
  <si>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</si>
  <si>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</si>
  <si>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</si>
  <si>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</si>
  <si>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</si>
  <si>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</si>
  <si>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</si>
  <si>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</si>
  <si>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</si>
  <si>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</si>
  <si>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</si>
  <si>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</si>
  <si>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</si>
  <si>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</si>
  <si>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</si>
  <si>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</si>
  <si>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</si>
  <si>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</si>
  <si>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</si>
  <si>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</si>
  <si>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</si>
  <si>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</si>
  <si>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</si>
  <si>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</si>
  <si>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</si>
  <si>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</si>
  <si>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</si>
  <si>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</si>
  <si>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</si>
  <si>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</si>
  <si>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</si>
  <si>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</si>
  <si>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</si>
  <si>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</si>
  <si>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</si>
  <si>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</si>
  <si>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</si>
  <si>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</si>
  <si>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</si>
  <si>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</si>
  <si>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</si>
  <si>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</si>
  <si>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</si>
  <si>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</si>
  <si>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</si>
  <si>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</si>
  <si>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</si>
  <si>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</si>
  <si>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</si>
  <si>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</si>
  <si>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</si>
  <si>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</si>
  <si>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</si>
  <si>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</si>
  <si>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</si>
  <si>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</si>
  <si>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</si>
  <si>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</si>
  <si>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</si>
  <si>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</si>
  <si>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</si>
  <si>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</si>
  <si>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</si>
  <si>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</si>
  <si>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</si>
  <si>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</si>
  <si>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</si>
  <si>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</si>
  <si>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</si>
  <si>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</si>
  <si>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</si>
  <si>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</si>
  <si>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</si>
  <si>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</si>
  <si>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</si>
  <si>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</si>
  <si>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</si>
  <si>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</si>
  <si>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</si>
  <si>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</si>
  <si>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</si>
  <si>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</si>
  <si>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</si>
  <si>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</si>
  <si>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</si>
  <si>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</si>
  <si>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</si>
  <si>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</si>
  <si>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</si>
  <si>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</si>
  <si>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</si>
  <si>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</si>
  <si>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</si>
  <si>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</si>
  <si>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</si>
  <si>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</si>
  <si>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</si>
  <si>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</si>
  <si>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</si>
  <si>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</si>
  <si>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</si>
  <si>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</si>
  <si>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</si>
  <si>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</si>
  <si>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</si>
  <si>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</si>
  <si>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</si>
  <si>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</si>
  <si>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</si>
  <si>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</si>
  <si>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</si>
  <si>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</si>
  <si>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</si>
  <si>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</si>
  <si>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</si>
  <si>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</si>
  <si>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</si>
  <si>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</si>
  <si>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</si>
  <si>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</si>
  <si>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</si>
  <si>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</si>
  <si>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</si>
  <si>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</si>
  <si>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</si>
  <si>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</si>
  <si>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</si>
  <si>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</si>
  <si>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</si>
  <si>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</si>
  <si>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</si>
  <si>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</si>
  <si>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</si>
  <si>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</si>
  <si>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</si>
  <si>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</si>
  <si>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</si>
  <si>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</si>
  <si>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</si>
  <si>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</si>
  <si>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</si>
  <si>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</si>
  <si>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</si>
  <si>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</si>
  <si>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</si>
  <si>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</si>
  <si>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</si>
  <si>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</si>
  <si>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</si>
  <si>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</si>
  <si>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</si>
  <si>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</si>
  <si>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</si>
  <si>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</si>
  <si>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</si>
  <si>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</si>
  <si>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</si>
  <si>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</si>
  <si>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</si>
  <si>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</si>
  <si>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</si>
  <si>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</si>
  <si>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</si>
  <si>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</si>
  <si>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</si>
  <si>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</si>
  <si>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</si>
  <si>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</si>
  <si>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</si>
  <si>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</si>
  <si>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</si>
  <si>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</si>
  <si>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</si>
  <si>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</si>
  <si>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</si>
  <si>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</si>
  <si>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</si>
  <si>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</si>
  <si>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</si>
  <si>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</si>
  <si>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</si>
  <si>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</si>
  <si>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</si>
  <si>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</si>
  <si>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</si>
  <si>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</si>
  <si>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</si>
  <si>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</si>
  <si>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</si>
  <si>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</si>
  <si>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</si>
  <si>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</si>
  <si>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</si>
  <si>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</si>
  <si>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</si>
  <si>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</si>
  <si>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</si>
  <si>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</si>
  <si>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</si>
  <si>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</si>
  <si>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</si>
  <si>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</si>
  <si>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</si>
  <si>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</si>
  <si>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</si>
  <si>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</si>
  <si>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</si>
  <si>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</si>
  <si>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</si>
  <si>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</si>
  <si>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</si>
  <si>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</si>
  <si>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</si>
  <si>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</si>
  <si>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</si>
  <si>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</si>
  <si>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</si>
  <si>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</si>
  <si>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</si>
  <si>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</si>
  <si>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</si>
  <si>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</si>
  <si>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</si>
  <si>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</si>
  <si>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</si>
  <si>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</si>
  <si>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</si>
  <si>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</si>
  <si>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</si>
  <si>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</si>
  <si>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</si>
  <si>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</si>
  <si>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</si>
  <si>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</si>
  <si>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</si>
  <si>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</si>
  <si>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</si>
  <si>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</si>
  <si>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</si>
  <si>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</si>
  <si>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</si>
  <si>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</si>
  <si>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</si>
  <si>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</si>
  <si>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</si>
  <si>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</si>
  <si>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</si>
  <si>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</si>
  <si>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</si>
  <si>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</si>
  <si>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</si>
  <si>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</si>
  <si>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</si>
  <si>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</si>
  <si>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</si>
  <si>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</si>
  <si>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</si>
  <si>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</si>
  <si>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</si>
  <si>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</si>
  <si>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</si>
  <si>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</si>
  <si>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</si>
  <si>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</si>
  <si>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</si>
  <si>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</si>
  <si>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</si>
  <si>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</si>
  <si>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</si>
  <si>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</si>
  <si>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</si>
  <si>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</si>
  <si>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</si>
  <si>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</si>
  <si>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</si>
  <si>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</si>
  <si>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</si>
  <si>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</si>
  <si>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</si>
  <si>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</si>
  <si>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</si>
  <si>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</si>
  <si>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</si>
  <si>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</si>
  <si>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</si>
  <si>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</si>
  <si>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</si>
  <si>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</si>
  <si>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</si>
  <si>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</si>
  <si>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</si>
  <si>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</si>
  <si>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</si>
  <si>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</si>
  <si>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</si>
  <si>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</si>
  <si>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</si>
  <si>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</si>
  <si>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</si>
  <si>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</si>
  <si>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</si>
  <si>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</si>
  <si>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</si>
  <si>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</si>
  <si>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</si>
  <si>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</si>
  <si>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</si>
  <si>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</si>
  <si>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</si>
  <si>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</si>
  <si>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</si>
  <si>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</si>
  <si>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</si>
  <si>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</si>
  <si>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</si>
  <si>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</si>
  <si>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</si>
  <si>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</si>
  <si>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</si>
  <si>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</si>
  <si>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</si>
  <si>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</si>
  <si>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</si>
  <si>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</si>
  <si>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</si>
  <si>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</si>
  <si>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</si>
  <si>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</si>
  <si>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</si>
  <si>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</si>
  <si>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</si>
  <si>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</si>
  <si>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</si>
  <si>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</si>
  <si>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</si>
  <si>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</si>
  <si>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</si>
  <si>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</si>
  <si>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</si>
  <si>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</si>
  <si>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</si>
  <si>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</si>
  <si>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</si>
  <si>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</si>
  <si>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</si>
  <si>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</si>
  <si>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</si>
  <si>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</si>
  <si>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</si>
  <si>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</si>
  <si>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</si>
  <si>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</si>
  <si>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</si>
  <si>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</si>
  <si>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</si>
  <si>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</si>
  <si>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</si>
  <si>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</si>
  <si>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</si>
  <si>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</si>
  <si>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</si>
  <si>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</si>
  <si>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</si>
  <si>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</si>
  <si>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</si>
  <si>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</si>
  <si>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</si>
  <si>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</si>
  <si>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</si>
  <si>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</si>
  <si>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</si>
  <si>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</si>
  <si>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</si>
  <si>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</si>
  <si>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</si>
  <si>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</si>
  <si>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</si>
  <si>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</si>
  <si>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</si>
  <si>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</si>
  <si>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</si>
  <si>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</si>
  <si>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</si>
  <si>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</si>
  <si>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</si>
  <si>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</si>
  <si>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</si>
  <si>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</si>
  <si>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</si>
  <si>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</si>
  <si>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</si>
  <si>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</si>
  <si>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</si>
  <si>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</si>
  <si>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</si>
  <si>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</si>
  <si>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</si>
  <si>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</si>
  <si>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</si>
  <si>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</si>
  <si>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</si>
  <si>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</si>
  <si>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</si>
  <si>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</si>
  <si>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</si>
  <si>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</si>
  <si>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</si>
  <si>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</si>
  <si>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</si>
  <si>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</si>
  <si>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</si>
  <si>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</si>
  <si>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</si>
  <si>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</si>
  <si>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</si>
  <si>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</si>
  <si>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</si>
  <si>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</si>
  <si>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</si>
  <si>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</si>
  <si>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</si>
  <si>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</si>
  <si>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</si>
  <si>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</si>
  <si>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</si>
  <si>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</si>
  <si>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</si>
  <si>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</si>
  <si>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</si>
  <si>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</si>
  <si>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</si>
  <si>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</si>
  <si>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</si>
  <si>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</si>
  <si>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</si>
  <si>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</si>
  <si>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</si>
  <si>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</si>
  <si>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</si>
  <si>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</si>
  <si>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</si>
  <si>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</si>
  <si>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</si>
  <si>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</si>
  <si>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</si>
  <si>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</si>
  <si>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</si>
  <si>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</si>
  <si>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</si>
  <si>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</si>
  <si>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</si>
  <si>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</si>
  <si>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</si>
  <si>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</si>
  <si>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</si>
  <si>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</si>
  <si>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</si>
  <si>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</si>
  <si>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</si>
  <si>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</si>
  <si>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</si>
  <si>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</si>
  <si>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</si>
  <si>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</si>
  <si>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</si>
  <si>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</si>
  <si>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</si>
  <si>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</si>
  <si>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</si>
  <si>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</si>
  <si>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</si>
  <si>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</si>
  <si>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</si>
  <si>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</si>
  <si>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</si>
  <si>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</si>
  <si>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</si>
  <si>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</si>
  <si>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</si>
  <si>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</si>
  <si>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</si>
  <si>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</si>
  <si>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</si>
  <si>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</si>
  <si>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</si>
  <si>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</si>
  <si>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</si>
  <si>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</si>
  <si>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</si>
  <si>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</si>
  <si>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</si>
  <si>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</si>
  <si>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</si>
  <si>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</si>
  <si>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</si>
  <si>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</si>
  <si>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</si>
  <si>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</si>
  <si>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</si>
  <si>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</si>
  <si>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</si>
  <si>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</si>
  <si>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</si>
  <si>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</si>
  <si>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</si>
  <si>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</si>
  <si>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</si>
  <si>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</si>
  <si>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</si>
  <si>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</si>
  <si>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</si>
  <si>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</si>
  <si>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</si>
  <si>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</si>
  <si>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</si>
  <si>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</si>
  <si>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</si>
  <si>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</si>
  <si>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</si>
  <si>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</si>
  <si>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</si>
  <si>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</si>
  <si>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</si>
  <si>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</si>
  <si>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</si>
  <si>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</si>
  <si>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</si>
  <si>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</si>
  <si>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</si>
  <si>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</si>
  <si>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</si>
  <si>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</si>
  <si>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</si>
  <si>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</si>
  <si>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</si>
  <si>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</si>
  <si>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</si>
  <si>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</si>
  <si>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</si>
  <si>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</si>
  <si>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</si>
  <si>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</si>
  <si>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</si>
  <si>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</si>
  <si>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</si>
  <si>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</si>
  <si>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</si>
  <si>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</si>
  <si>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</si>
  <si>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</si>
  <si>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</si>
  <si>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</si>
  <si>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</si>
  <si>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</si>
  <si>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</si>
  <si>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</si>
  <si>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</si>
  <si>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</si>
  <si>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</si>
  <si>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</si>
  <si>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</si>
  <si>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</si>
  <si>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</si>
  <si>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</si>
  <si>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</si>
  <si>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</si>
  <si>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</si>
  <si>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</si>
  <si>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</si>
  <si>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</si>
  <si>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</si>
  <si>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</si>
  <si>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</si>
  <si>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</si>
  <si>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</si>
  <si>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</si>
  <si>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</si>
  <si>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</si>
  <si>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</si>
  <si>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</si>
  <si>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</si>
  <si>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</si>
  <si>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</si>
  <si>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</si>
  <si>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</si>
  <si>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</si>
  <si>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</si>
  <si>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</si>
  <si>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</si>
  <si>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</si>
  <si>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</si>
  <si>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</si>
  <si>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</si>
  <si>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</si>
  <si>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</si>
  <si>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</si>
  <si>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</si>
  <si>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</si>
  <si>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</si>
  <si>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</si>
  <si>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</si>
  <si>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</si>
  <si>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</si>
  <si>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</si>
  <si>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</si>
  <si>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</si>
  <si>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</si>
  <si>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</si>
  <si>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</si>
  <si>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</si>
  <si>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</si>
  <si>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</si>
  <si>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</si>
  <si>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</si>
  <si>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</si>
  <si>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</si>
  <si>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</si>
  <si>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</si>
  <si>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</si>
  <si>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</si>
  <si>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</si>
  <si>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</si>
  <si>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</si>
  <si>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</si>
  <si>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</si>
  <si>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</si>
  <si>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</si>
  <si>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</si>
  <si>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</si>
  <si>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</si>
  <si>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</si>
  <si>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</si>
  <si>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</si>
  <si>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</si>
  <si>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</si>
  <si>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</si>
  <si>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</si>
  <si>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</si>
  <si>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</si>
  <si>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</si>
  <si>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</si>
  <si>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</si>
  <si>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</si>
  <si>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</si>
  <si>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</si>
  <si>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</si>
  <si>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</si>
  <si>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</si>
  <si>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</si>
  <si>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</si>
  <si>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</si>
  <si>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</si>
  <si>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</si>
  <si>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</si>
  <si>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</si>
  <si>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</si>
  <si>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</si>
  <si>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</si>
  <si>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</si>
  <si>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</si>
  <si>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</si>
  <si>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</si>
  <si>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</si>
  <si>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</si>
  <si>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</si>
  <si>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</si>
  <si>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</si>
  <si>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</si>
  <si>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</si>
  <si>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</si>
  <si>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</si>
  <si>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</si>
  <si>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</si>
  <si>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</si>
  <si>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</si>
  <si>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</si>
  <si>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</si>
  <si>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</si>
  <si>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</si>
  <si>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</si>
  <si>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</si>
  <si>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</si>
  <si>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</si>
  <si>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</si>
  <si>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</si>
  <si>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</si>
  <si>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</si>
  <si>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</si>
  <si>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</si>
  <si>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</si>
  <si>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</si>
  <si>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</si>
  <si>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</si>
  <si>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</si>
  <si>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</si>
  <si>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</si>
  <si>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</si>
  <si>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</si>
  <si>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</si>
  <si>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</si>
  <si>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</si>
  <si>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</si>
  <si>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</si>
  <si>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</si>
  <si>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</si>
  <si>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</si>
  <si>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</si>
  <si>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</si>
  <si>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</si>
  <si>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</si>
  <si>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</si>
  <si>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</si>
  <si>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</si>
  <si>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</si>
  <si>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</si>
  <si>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</si>
  <si>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</si>
  <si>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</si>
  <si>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</si>
  <si>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</si>
  <si>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</si>
  <si>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</si>
  <si>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</si>
  <si>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</si>
  <si>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</si>
  <si>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</si>
  <si>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</si>
  <si>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</si>
  <si>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</si>
  <si>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</si>
  <si>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</si>
  <si>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</si>
  <si>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</si>
  <si>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</si>
  <si>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</si>
  <si>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</si>
  <si>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</si>
  <si>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</si>
  <si>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</si>
  <si>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</si>
  <si>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</si>
  <si>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</si>
  <si>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</si>
  <si>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</si>
  <si>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</si>
  <si>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</si>
  <si>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</si>
  <si>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</si>
  <si>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</si>
  <si>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</si>
  <si>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</si>
  <si>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</si>
  <si>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</si>
  <si>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</si>
  <si>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</si>
  <si>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</si>
  <si>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</si>
  <si>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</si>
  <si>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</si>
  <si>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</si>
  <si>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</si>
  <si>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</si>
  <si>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</si>
  <si>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</si>
  <si>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</si>
  <si>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</si>
  <si>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</si>
  <si>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</si>
  <si>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</si>
  <si>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</si>
  <si>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</si>
  <si>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</si>
  <si>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</si>
  <si>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</si>
  <si>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</si>
  <si>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</si>
  <si>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</si>
  <si>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</si>
  <si>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</si>
  <si>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</si>
  <si>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</si>
  <si>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</si>
  <si>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</si>
  <si>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</si>
  <si>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</si>
  <si>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</si>
  <si>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</si>
  <si>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</si>
  <si>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</si>
  <si>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</si>
  <si>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</si>
  <si>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</si>
  <si>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</si>
  <si>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</si>
  <si>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</si>
  <si>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</si>
  <si>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</si>
  <si>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</si>
  <si>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</si>
  <si>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</si>
  <si>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</si>
  <si>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</si>
  <si>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</si>
  <si>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</si>
  <si>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</si>
  <si>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</si>
  <si>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</si>
  <si>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</si>
  <si>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</si>
  <si>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</si>
  <si>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</si>
  <si>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</si>
  <si>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</si>
  <si>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</si>
  <si>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</si>
  <si>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</si>
  <si>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</si>
  <si>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</si>
  <si>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</si>
  <si>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</si>
  <si>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</si>
  <si>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</si>
  <si>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</si>
  <si>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</si>
  <si>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</si>
  <si>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</si>
  <si>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</si>
  <si>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</si>
  <si>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</si>
  <si>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</si>
  <si>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</si>
  <si>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</si>
  <si>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</si>
  <si>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</si>
  <si>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</si>
  <si>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</si>
  <si>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</si>
  <si>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</si>
  <si>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</si>
  <si>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</si>
  <si>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</si>
  <si>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</si>
  <si>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</si>
  <si>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</si>
  <si>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</si>
  <si>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</si>
  <si>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</si>
  <si>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</si>
  <si>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</si>
  <si>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</si>
  <si>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</si>
  <si>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</si>
  <si>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</si>
  <si>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</si>
  <si>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</si>
  <si>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</si>
  <si>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</si>
  <si>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</si>
  <si>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</si>
  <si>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</si>
  <si>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</si>
  <si>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</si>
  <si>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</si>
  <si>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</si>
  <si>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</si>
  <si>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</si>
  <si>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</si>
  <si>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</si>
  <si>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</si>
  <si>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</si>
  <si>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</si>
  <si>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</si>
  <si>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</si>
  <si>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</si>
  <si>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</si>
  <si>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</si>
  <si>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</si>
  <si>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</si>
  <si>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</si>
  <si>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</si>
  <si>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</si>
  <si>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</si>
  <si>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</si>
  <si>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</si>
  <si>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</si>
  <si>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</si>
  <si>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</si>
  <si>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</si>
  <si>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</si>
  <si>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</si>
  <si>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</si>
  <si>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</si>
  <si>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</si>
  <si>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</si>
  <si>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</si>
  <si>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</si>
  <si>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</si>
  <si>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</si>
  <si>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</si>
  <si>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</si>
  <si>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</si>
  <si>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</si>
  <si>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</si>
  <si>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</si>
  <si>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</si>
  <si>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</si>
  <si>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</si>
  <si>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</si>
  <si>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</si>
  <si>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</si>
  <si>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</si>
  <si>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</si>
  <si>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</si>
  <si>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</si>
  <si>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</si>
  <si>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</si>
  <si>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</si>
  <si>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</si>
  <si>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</si>
  <si>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</si>
  <si>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</si>
  <si>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</si>
  <si>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</si>
  <si>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</si>
  <si>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</si>
  <si>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</si>
  <si>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</si>
  <si>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</si>
  <si>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</si>
  <si>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</si>
  <si>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</si>
  <si>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</si>
  <si>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</si>
  <si>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</si>
  <si>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</si>
  <si>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</si>
  <si>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</si>
  <si>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</si>
  <si>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</si>
  <si>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</si>
  <si>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</si>
  <si>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</si>
  <si>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</si>
  <si>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</si>
  <si>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</si>
  <si>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</si>
  <si>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</si>
  <si>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</si>
  <si>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</si>
  <si>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</si>
  <si>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</si>
  <si>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</si>
  <si>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</si>
  <si>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</si>
  <si>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</si>
  <si>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</si>
  <si>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</si>
  <si>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</si>
  <si>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</si>
  <si>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</si>
  <si>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</si>
  <si>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</si>
  <si>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</si>
  <si>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</si>
  <si>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</si>
  <si>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</si>
  <si>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</si>
  <si>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</si>
  <si>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</si>
  <si>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</si>
  <si>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</si>
  <si>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</si>
  <si>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</si>
  <si>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</si>
  <si>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</si>
  <si>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</si>
  <si>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</si>
  <si>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</si>
  <si>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</si>
  <si>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</si>
  <si>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</si>
  <si>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</si>
  <si>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</si>
  <si>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</si>
  <si>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</si>
  <si>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</si>
  <si>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</si>
  <si>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</si>
  <si>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</si>
  <si>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</si>
  <si>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</si>
  <si>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</si>
  <si>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</si>
  <si>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</si>
  <si>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</si>
  <si>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</si>
  <si>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</si>
  <si>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</si>
  <si>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</si>
  <si>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</si>
  <si>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</si>
  <si>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</si>
  <si>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</si>
  <si>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</si>
  <si>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</si>
  <si>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</si>
  <si>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</si>
  <si>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</si>
  <si>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</si>
  <si>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</si>
  <si>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</si>
  <si>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</si>
  <si>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</si>
  <si>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</si>
  <si>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</si>
  <si>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</si>
  <si>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</si>
  <si>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</si>
  <si>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</si>
  <si>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</si>
  <si>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</si>
  <si>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</si>
  <si>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</si>
  <si>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</si>
  <si>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</si>
  <si>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</si>
  <si>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</si>
  <si>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</si>
  <si>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</si>
  <si>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</si>
  <si>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</si>
  <si>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</si>
  <si>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</si>
  <si>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</si>
  <si>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</si>
  <si>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</si>
  <si>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</si>
  <si>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</si>
  <si>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</si>
  <si>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</si>
  <si>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</si>
  <si>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</si>
  <si>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</si>
  <si>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</si>
  <si>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</si>
  <si>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</si>
  <si>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</si>
  <si>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</si>
  <si>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</si>
  <si>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</si>
  <si>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</si>
  <si>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</si>
  <si>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</si>
  <si>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</si>
  <si>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</si>
  <si>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</si>
  <si>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</si>
  <si>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</si>
  <si>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</si>
  <si>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</si>
  <si>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</si>
  <si>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</si>
  <si>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</si>
  <si>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</si>
  <si>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</si>
  <si>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</si>
  <si>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</si>
  <si>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</si>
  <si>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</si>
  <si>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</si>
  <si>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</si>
  <si>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</si>
  <si>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</si>
  <si>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</si>
  <si>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</si>
  <si>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</si>
  <si>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</si>
  <si>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</si>
  <si>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</si>
  <si>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</si>
  <si>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</si>
  <si>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</si>
  <si>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</si>
  <si>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</si>
  <si>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</si>
  <si>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</si>
  <si>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</si>
  <si>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</si>
  <si>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</si>
  <si>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</si>
  <si>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</si>
  <si>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</si>
  <si>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</si>
  <si>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</si>
  <si>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</si>
  <si>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</si>
  <si>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</si>
  <si>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</si>
  <si>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</si>
  <si>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</si>
  <si>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</si>
  <si>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</si>
  <si>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</si>
  <si>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</si>
  <si>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</si>
  <si>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</si>
  <si>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</si>
  <si>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</si>
  <si>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</si>
  <si>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</si>
  <si>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</si>
  <si>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</si>
  <si>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</si>
  <si>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</si>
  <si>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</si>
  <si>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</si>
  <si>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</si>
  <si>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</si>
  <si>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</si>
  <si>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</si>
  <si>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</si>
  <si>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</si>
  <si>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</si>
  <si>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</si>
  <si>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</si>
  <si>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</si>
  <si>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</si>
  <si>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</si>
  <si>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</si>
  <si>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</si>
  <si>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</si>
  <si>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</si>
  <si>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</si>
  <si>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</si>
  <si>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</si>
  <si>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</si>
  <si>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</si>
  <si>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</si>
  <si>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</si>
  <si>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</si>
  <si>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</si>
  <si>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</si>
  <si>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</si>
  <si>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</si>
  <si>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</si>
  <si>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</si>
  <si>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</si>
  <si>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</si>
  <si>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</si>
  <si>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</si>
  <si>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</si>
  <si>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</si>
  <si>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</si>
  <si>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</si>
  <si>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</si>
  <si>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</si>
  <si>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</si>
  <si>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</si>
  <si>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</si>
  <si>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</si>
  <si>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</si>
  <si>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</si>
  <si>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</si>
  <si>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</si>
  <si>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</si>
  <si>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</si>
  <si>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</si>
  <si>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</si>
  <si>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</si>
  <si>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</si>
  <si>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</si>
  <si>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</si>
  <si>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</si>
  <si>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</si>
  <si>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</si>
  <si>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</si>
  <si>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</si>
  <si>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</si>
  <si>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</si>
  <si>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</si>
  <si>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</si>
  <si>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</si>
  <si>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</si>
  <si>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</si>
  <si>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</si>
  <si>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</si>
  <si>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</si>
  <si>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</si>
  <si>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</si>
  <si>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</si>
  <si>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</si>
  <si>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</si>
  <si>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</si>
  <si>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</si>
  <si>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</si>
  <si>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</si>
  <si>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</si>
  <si>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</si>
  <si>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</si>
  <si>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</si>
  <si>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</si>
  <si>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</si>
  <si>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</si>
  <si>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</si>
  <si>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</si>
  <si>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</si>
  <si>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</si>
  <si>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</si>
  <si>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</si>
  <si>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</si>
  <si>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</si>
  <si>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</si>
  <si>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</si>
  <si>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</si>
  <si>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</si>
  <si>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</si>
  <si>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</si>
  <si>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</si>
  <si>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</si>
  <si>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</si>
  <si>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</si>
  <si>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</si>
  <si>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</si>
  <si>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</si>
  <si>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</si>
  <si>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</si>
  <si>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</si>
  <si>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</si>
  <si>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</si>
  <si>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</si>
  <si>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</si>
  <si>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</si>
  <si>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</si>
  <si>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</si>
  <si>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</si>
  <si>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</si>
  <si>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</si>
  <si>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</si>
  <si>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</si>
  <si>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</si>
  <si>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</si>
  <si>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</si>
  <si>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</si>
  <si>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</si>
  <si>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</si>
  <si>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</si>
  <si>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</si>
  <si>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</si>
  <si>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</si>
  <si>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</si>
  <si>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</si>
  <si>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</si>
  <si>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</si>
  <si>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</si>
  <si>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</si>
  <si>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</si>
  <si>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</si>
  <si>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</si>
  <si>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</si>
  <si>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</si>
  <si>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</si>
  <si>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</si>
  <si>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</si>
  <si>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</si>
  <si>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</si>
  <si>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</si>
  <si>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</si>
  <si>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</si>
  <si>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</si>
  <si>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</si>
  <si>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</si>
  <si>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</si>
  <si>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</si>
  <si>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</si>
  <si>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</si>
  <si>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</si>
  <si>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</si>
  <si>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</si>
  <si>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</si>
  <si>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</si>
  <si>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</si>
  <si>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</si>
  <si>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</si>
  <si>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</si>
  <si>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</si>
  <si>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</si>
  <si>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</si>
  <si>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</si>
  <si>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</si>
  <si>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</si>
  <si>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</si>
  <si>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</si>
  <si>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</si>
  <si>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</si>
  <si>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</si>
  <si>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</si>
  <si>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</si>
  <si>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</si>
  <si>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</si>
  <si>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</si>
  <si>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</si>
  <si>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</si>
  <si>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</si>
  <si>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</si>
  <si>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</si>
  <si>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</si>
  <si>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</si>
  <si>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</si>
  <si>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</si>
  <si>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</si>
  <si>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</si>
  <si>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</si>
  <si>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</si>
  <si>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</si>
  <si>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</si>
  <si>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</si>
  <si>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</si>
  <si>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</si>
  <si>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</si>
  <si>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</si>
  <si>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</si>
  <si>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</si>
  <si>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</si>
  <si>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</si>
  <si>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</si>
  <si>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</si>
  <si>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</si>
  <si>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</si>
  <si>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</si>
  <si>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</si>
  <si>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</si>
  <si>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</si>
  <si>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</si>
  <si>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</si>
  <si>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</si>
  <si>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</si>
  <si>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</si>
  <si>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</si>
  <si>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</si>
  <si>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</si>
  <si>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</si>
  <si>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</si>
  <si>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</si>
  <si>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</si>
  <si>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</si>
  <si>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</si>
  <si>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</si>
  <si>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</si>
  <si>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</si>
  <si>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</si>
  <si>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</si>
  <si>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</si>
  <si>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</si>
  <si>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</si>
  <si>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</si>
  <si>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</si>
  <si>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</si>
  <si>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</si>
  <si>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</si>
  <si>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</si>
  <si>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</si>
  <si>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</si>
  <si>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</si>
  <si>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</si>
  <si>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</si>
  <si>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</si>
  <si>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</si>
  <si>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</si>
  <si>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</si>
  <si>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</si>
  <si>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</si>
  <si>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</si>
  <si>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</si>
  <si>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</si>
  <si>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</si>
  <si>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</si>
  <si>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</si>
  <si>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</si>
  <si>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</si>
  <si>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</si>
  <si>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</si>
  <si>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</si>
  <si>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</si>
  <si>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</si>
  <si>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</si>
  <si>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</si>
  <si>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</si>
  <si>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</si>
  <si>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</si>
  <si>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</si>
  <si>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</si>
  <si>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</si>
  <si>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</si>
  <si>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</si>
  <si>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</si>
  <si>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</si>
  <si>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</si>
  <si>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</si>
  <si>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</si>
  <si>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</si>
  <si>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</si>
  <si>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</si>
  <si>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</si>
  <si>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</si>
  <si>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</si>
  <si>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</si>
  <si>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</si>
  <si>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</si>
  <si>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</si>
  <si>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</si>
  <si>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</si>
  <si>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</si>
  <si>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</si>
  <si>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</si>
  <si>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</si>
  <si>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</si>
  <si>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</si>
  <si>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</si>
  <si>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</si>
  <si>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</si>
  <si>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</si>
  <si>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</si>
  <si>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</si>
  <si>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</si>
  <si>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</si>
  <si>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</si>
  <si>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</si>
  <si>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</si>
  <si>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</si>
  <si>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</si>
  <si>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</si>
  <si>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</si>
  <si>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</si>
  <si>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</si>
  <si>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</si>
  <si>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</si>
  <si>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</si>
  <si>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</si>
  <si>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</si>
  <si>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</si>
  <si>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</si>
  <si>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</si>
  <si>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</si>
  <si>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</si>
  <si>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</si>
  <si>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</si>
  <si>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</si>
  <si>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</si>
  <si>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</si>
  <si>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</si>
  <si>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</si>
  <si>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</si>
  <si>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</si>
  <si>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</si>
  <si>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</si>
  <si>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</si>
  <si>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</si>
  <si>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</si>
  <si>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</si>
  <si>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</si>
  <si>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</si>
  <si>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</si>
  <si>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</si>
  <si>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</si>
  <si>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</si>
  <si>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</si>
  <si>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</si>
  <si>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</si>
  <si>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</si>
  <si>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</si>
  <si>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</si>
  <si>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</si>
  <si>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</si>
  <si>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</si>
  <si>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</si>
  <si>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</si>
  <si>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</si>
  <si>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</si>
  <si>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</si>
  <si>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</si>
  <si>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</si>
  <si>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</si>
  <si>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</si>
  <si>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</si>
  <si>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</si>
  <si>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</si>
  <si>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</si>
  <si>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</si>
  <si>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</si>
  <si>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</si>
  <si>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</si>
  <si>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</si>
  <si>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</si>
  <si>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</si>
  <si>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</si>
  <si>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</si>
  <si>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</si>
  <si>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</si>
  <si>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</si>
  <si>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</si>
  <si>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</si>
  <si>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</si>
  <si>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</si>
  <si>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</si>
  <si>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</si>
  <si>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</si>
  <si>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</si>
  <si>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</si>
  <si>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</si>
  <si>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</si>
  <si>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</si>
  <si>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</si>
  <si>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</si>
  <si>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</si>
  <si>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</si>
  <si>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</si>
  <si>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</si>
  <si>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</si>
  <si>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</si>
  <si>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</si>
  <si>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</si>
  <si>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</si>
  <si>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</si>
  <si>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</si>
  <si>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</si>
  <si>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</si>
  <si>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</si>
  <si>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</si>
  <si>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</si>
  <si>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</si>
  <si>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</si>
  <si>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</si>
  <si>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</si>
  <si>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</si>
  <si>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</si>
  <si>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</si>
  <si>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</si>
  <si>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</si>
  <si>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</si>
  <si>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</si>
  <si>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</si>
  <si>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</si>
  <si>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</si>
  <si>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</si>
  <si>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</si>
  <si>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</si>
  <si>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</si>
  <si>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</si>
  <si>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</si>
  <si>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</si>
  <si>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</si>
  <si>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</si>
  <si>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</si>
  <si>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</si>
  <si>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</si>
  <si>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</si>
  <si>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</si>
  <si>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</si>
  <si>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</si>
  <si>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</si>
  <si>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</si>
  <si>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</si>
  <si>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</si>
  <si>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</si>
  <si>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</si>
  <si>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</si>
  <si>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</si>
  <si>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</si>
  <si>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</si>
  <si>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</si>
  <si>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</si>
  <si>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</si>
  <si>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</si>
  <si>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</si>
  <si>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</si>
  <si>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</si>
  <si>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</si>
  <si>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</si>
  <si>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</si>
  <si>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</si>
  <si>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</si>
  <si>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</si>
  <si>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</si>
  <si>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</si>
  <si>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</si>
  <si>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</si>
  <si>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</si>
  <si>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</si>
  <si>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</si>
  <si>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</si>
  <si>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</si>
  <si>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</si>
  <si>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</si>
  <si>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</si>
  <si>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</si>
  <si>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</si>
  <si>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</si>
  <si>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</si>
  <si>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</si>
  <si>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</si>
  <si>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</si>
  <si>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</si>
  <si>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</si>
  <si>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</si>
  <si>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</si>
  <si>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</si>
  <si>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</si>
  <si>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</si>
  <si>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</si>
  <si>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</si>
  <si>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</si>
  <si>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</si>
  <si>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</si>
  <si>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</si>
  <si>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</si>
  <si>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</si>
  <si>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</si>
  <si>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</si>
  <si>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</si>
  <si>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</si>
  <si>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</si>
  <si>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</si>
  <si>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</si>
  <si>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</si>
  <si>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</si>
  <si>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</si>
  <si>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</si>
  <si>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</si>
  <si>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</si>
  <si>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</si>
  <si>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</si>
  <si>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</si>
  <si>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</si>
  <si>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</si>
  <si>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</si>
  <si>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</si>
  <si>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</si>
  <si>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</si>
  <si>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</si>
  <si>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</si>
  <si>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</si>
  <si>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</si>
  <si>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</si>
  <si>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</si>
  <si>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</si>
  <si>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</si>
  <si>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</si>
  <si>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</si>
  <si>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</si>
  <si>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</si>
  <si>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</si>
  <si>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</si>
  <si>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</si>
  <si>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</si>
  <si>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</si>
  <si>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</si>
  <si>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</si>
  <si>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</si>
  <si>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</si>
  <si>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</si>
  <si>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</si>
  <si>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</si>
  <si>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</si>
  <si>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</si>
  <si>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</si>
  <si>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</si>
  <si>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</si>
  <si>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</si>
  <si>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</si>
  <si>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</si>
  <si>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</si>
  <si>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</si>
  <si>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</si>
  <si>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</si>
  <si>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</si>
  <si>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</si>
  <si>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</si>
  <si>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</si>
  <si>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</si>
  <si>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</si>
  <si>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</si>
  <si>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</si>
  <si>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</si>
  <si>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</si>
  <si>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</si>
  <si>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</si>
  <si>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</si>
  <si>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</si>
  <si>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</si>
  <si>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</si>
  <si>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</si>
  <si>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</si>
  <si>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</si>
  <si>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</si>
  <si>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</si>
  <si>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</si>
  <si>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</si>
  <si>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</si>
  <si>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</si>
  <si>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</si>
  <si>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</si>
  <si>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</si>
  <si>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</si>
  <si>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</si>
  <si>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</si>
  <si>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</si>
  <si>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</si>
  <si>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</si>
  <si>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</si>
  <si>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</si>
  <si>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</si>
  <si>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</si>
  <si>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</si>
  <si>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</si>
  <si>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</si>
  <si>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</si>
  <si>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</si>
  <si>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</si>
  <si>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</si>
  <si>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</si>
  <si>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</si>
  <si>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</si>
  <si>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</si>
  <si>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</si>
  <si>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</si>
  <si>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</si>
  <si>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</si>
  <si>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</si>
  <si>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</si>
  <si>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</si>
  <si>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</si>
  <si>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</si>
  <si>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</si>
  <si>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</si>
  <si>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</si>
  <si>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</si>
  <si>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</si>
  <si>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</si>
  <si>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</si>
  <si>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</si>
  <si>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</si>
  <si>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</si>
  <si>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</si>
  <si>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</si>
  <si>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</si>
  <si>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</si>
  <si>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</si>
  <si>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</si>
  <si>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</si>
  <si>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</si>
  <si>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</si>
  <si>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</si>
  <si>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</si>
  <si>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</si>
  <si>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</si>
  <si>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</si>
  <si>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</si>
  <si>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</si>
  <si>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</si>
  <si>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</si>
  <si>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</si>
  <si>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</si>
  <si>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</si>
  <si>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</si>
  <si>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</si>
  <si>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</si>
  <si>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</si>
  <si>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</si>
  <si>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</si>
  <si>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</si>
  <si>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</si>
  <si>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</si>
  <si>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</si>
  <si>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</si>
  <si>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</si>
  <si>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</si>
  <si>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</si>
  <si>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</si>
  <si>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</si>
  <si>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</si>
  <si>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</si>
  <si>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</si>
  <si>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</si>
  <si>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</si>
  <si>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</si>
  <si>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</si>
  <si>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</si>
  <si>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</si>
  <si>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</si>
  <si>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</si>
  <si>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</si>
  <si>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</si>
  <si>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</si>
  <si>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</si>
  <si>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</si>
  <si>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</si>
  <si>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</si>
  <si>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</si>
  <si>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</si>
  <si>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</si>
  <si>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</si>
  <si>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</si>
  <si>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</si>
  <si>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</si>
  <si>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</si>
  <si>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</si>
  <si>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</si>
  <si>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</si>
  <si>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</si>
  <si>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</si>
  <si>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</si>
  <si>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</si>
  <si>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</si>
  <si>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</si>
  <si>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</si>
  <si>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</si>
  <si>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</si>
  <si>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</si>
  <si>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</si>
  <si>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</si>
  <si>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</si>
  <si>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</si>
  <si>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</si>
  <si>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</si>
  <si>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</si>
  <si>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</si>
  <si>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</si>
  <si>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</si>
  <si>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</si>
  <si>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</si>
  <si>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</si>
  <si>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</si>
  <si>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</si>
  <si>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</si>
  <si>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</si>
  <si>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</si>
  <si>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</si>
  <si>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</si>
  <si>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</si>
  <si>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</si>
  <si>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</si>
  <si>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</si>
  <si>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</si>
  <si>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</si>
  <si>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</si>
  <si>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</si>
  <si>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</si>
  <si>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</si>
  <si>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</si>
  <si>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</si>
  <si>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</si>
  <si>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</si>
  <si>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</si>
  <si>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</si>
  <si>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</si>
  <si>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</si>
  <si>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</si>
  <si>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</si>
  <si>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</si>
  <si>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</si>
  <si>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</si>
  <si>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</si>
  <si>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</si>
  <si>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</si>
  <si>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</si>
  <si>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</si>
  <si>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</si>
  <si>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</si>
  <si>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</si>
  <si>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</si>
  <si>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</si>
  <si>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</si>
  <si>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</si>
  <si>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</si>
  <si>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</si>
  <si>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</si>
  <si>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</si>
  <si>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</si>
  <si>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</si>
  <si>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</si>
  <si>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</si>
  <si>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</si>
  <si>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</si>
  <si>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</si>
  <si>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</si>
  <si>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</si>
  <si>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</si>
  <si>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</si>
  <si>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</si>
  <si>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</si>
  <si>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</si>
  <si>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</si>
  <si>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</si>
  <si>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</si>
  <si>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</si>
  <si>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</si>
  <si>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</si>
  <si>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</si>
  <si>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</si>
  <si>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</si>
  <si>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</si>
  <si>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</si>
  <si>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</si>
  <si>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</si>
  <si>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</si>
  <si>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</si>
  <si>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</si>
  <si>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</si>
  <si>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</si>
  <si>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</si>
  <si>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</si>
  <si>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</si>
  <si>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</si>
  <si>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</si>
  <si>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</si>
  <si>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</si>
  <si>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</si>
  <si>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</si>
  <si>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</si>
  <si>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</si>
  <si>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</si>
  <si>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</si>
  <si>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</si>
  <si>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</si>
  <si>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</si>
  <si>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</si>
  <si>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</si>
  <si>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</si>
  <si>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</si>
  <si>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</si>
  <si>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</si>
  <si>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</si>
  <si>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</si>
  <si>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</si>
  <si>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</si>
  <si>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</si>
  <si>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</si>
  <si>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</si>
  <si>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</si>
  <si>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</si>
  <si>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</si>
  <si>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</si>
  <si>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</si>
  <si>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</si>
  <si>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</si>
  <si>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</si>
  <si>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</si>
  <si>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</si>
  <si>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</si>
  <si>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</si>
  <si>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</si>
  <si>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</si>
  <si>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</si>
  <si>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</si>
  <si>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</si>
  <si>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</si>
  <si>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</si>
  <si>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</si>
  <si>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</si>
  <si>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</si>
  <si>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</si>
  <si>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</si>
  <si>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</si>
  <si>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</si>
  <si>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</si>
  <si>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</si>
  <si>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</si>
  <si>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</si>
  <si>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</si>
  <si>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</si>
  <si>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</si>
  <si>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</si>
  <si>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</si>
  <si>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</si>
  <si>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</si>
  <si>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</si>
  <si>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</si>
  <si>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</si>
  <si>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</si>
  <si>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</si>
  <si>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</si>
  <si>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</si>
  <si>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</si>
  <si>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</si>
  <si>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</si>
  <si>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</si>
  <si>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</si>
  <si>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</si>
  <si>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</si>
  <si>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</si>
  <si>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</si>
  <si>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</si>
  <si>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</si>
  <si>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</si>
  <si>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</si>
  <si>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</si>
  <si>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</si>
  <si>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</si>
  <si>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</si>
  <si>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</si>
  <si>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</si>
  <si>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</si>
  <si>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</si>
  <si>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</si>
  <si>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</si>
  <si>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</si>
  <si>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</si>
  <si>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</si>
  <si>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</si>
  <si>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</si>
  <si>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</si>
  <si>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</si>
  <si>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</si>
  <si>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</si>
  <si>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</si>
  <si>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</si>
  <si>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</si>
  <si>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</si>
  <si>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</si>
  <si>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</si>
  <si>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</si>
  <si>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</si>
  <si>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</si>
  <si>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</si>
  <si>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</si>
  <si>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</si>
  <si>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</si>
  <si>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</si>
  <si>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</si>
  <si>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</si>
  <si>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</si>
  <si>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</si>
  <si>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</si>
  <si>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</si>
  <si>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</si>
  <si>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</si>
  <si>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</si>
  <si>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</si>
  <si>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</si>
  <si>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</si>
  <si>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</si>
  <si>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</si>
  <si>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</si>
  <si>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</si>
  <si>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</si>
  <si>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</si>
  <si>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</si>
  <si>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</si>
  <si>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</si>
  <si>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</si>
  <si>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</si>
  <si>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</si>
  <si>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</si>
  <si>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</si>
  <si>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</si>
  <si>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</si>
  <si>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</si>
  <si>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</si>
  <si>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</si>
  <si>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</si>
  <si>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</si>
  <si>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</si>
  <si>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</si>
  <si>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</si>
  <si>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</si>
  <si>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</si>
  <si>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</si>
  <si>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</si>
  <si>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</si>
  <si>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</si>
  <si>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</si>
  <si>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</si>
  <si>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</si>
  <si>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</si>
  <si>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</si>
  <si>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</si>
  <si>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</si>
  <si>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</si>
  <si>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</si>
  <si>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</si>
  <si>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</si>
  <si>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</si>
  <si>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</si>
  <si>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</si>
  <si>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</si>
  <si>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</si>
  <si>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</si>
  <si>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</si>
  <si>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</si>
  <si>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</si>
  <si>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</si>
  <si>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</si>
  <si>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</si>
  <si>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</si>
  <si>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</si>
  <si>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</si>
  <si>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</si>
  <si>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</si>
  <si>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</si>
  <si>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</si>
  <si>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</si>
  <si>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</si>
  <si>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</si>
  <si>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</si>
  <si>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</si>
  <si>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</si>
  <si>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</si>
  <si>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</si>
  <si>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</si>
  <si>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</si>
  <si>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</si>
  <si>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</si>
  <si>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</si>
  <si>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</si>
  <si>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</si>
  <si>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</si>
  <si>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</si>
  <si>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</si>
  <si>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</si>
  <si>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</si>
  <si>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</si>
  <si>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</si>
  <si>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</si>
  <si>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</si>
  <si>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</si>
  <si>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</si>
  <si>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</si>
  <si>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</si>
  <si>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</si>
  <si>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</si>
  <si>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</si>
  <si>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</si>
  <si>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</si>
  <si>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</si>
  <si>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</si>
  <si>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</si>
  <si>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</si>
  <si>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</si>
  <si>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</si>
  <si>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</si>
  <si>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</si>
  <si>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</si>
  <si>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</si>
  <si>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</si>
  <si>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</si>
  <si>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</si>
  <si>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</si>
  <si>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</si>
  <si>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</si>
  <si>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</si>
  <si>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</si>
  <si>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</si>
  <si>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</si>
  <si>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</si>
  <si>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</si>
  <si>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</si>
  <si>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</si>
  <si>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</si>
  <si>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</si>
  <si>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</si>
  <si>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</si>
  <si>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</si>
  <si>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</si>
  <si>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</si>
  <si>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</si>
  <si>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</si>
  <si>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</si>
  <si>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</si>
  <si>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</si>
  <si>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</si>
  <si>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</si>
  <si>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</si>
  <si>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</si>
  <si>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</si>
  <si>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</si>
  <si>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</si>
  <si>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</si>
  <si>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</si>
  <si>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</si>
  <si>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</si>
  <si>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</si>
  <si>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</si>
  <si>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</si>
  <si>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</si>
  <si>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</si>
  <si>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</si>
  <si>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</si>
  <si>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</si>
  <si>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</si>
  <si>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</si>
  <si>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</si>
  <si>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</si>
  <si>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</si>
  <si>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</si>
  <si>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</si>
  <si>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</si>
  <si>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</si>
  <si>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</si>
  <si>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</si>
  <si>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</si>
  <si>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</si>
  <si>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</si>
  <si>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</si>
  <si>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</si>
  <si>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</si>
  <si>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</si>
  <si>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</si>
  <si>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</si>
  <si>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</si>
  <si>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</si>
  <si>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</si>
  <si>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</si>
  <si>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</si>
  <si>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</si>
  <si>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</si>
  <si>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</si>
  <si>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</si>
  <si>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</si>
  <si>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</si>
  <si>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</si>
  <si>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</si>
  <si>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</si>
  <si>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</si>
  <si>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</si>
  <si>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</si>
  <si>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</si>
  <si>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</si>
  <si>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</si>
  <si>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</si>
  <si>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</si>
  <si>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</si>
  <si>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</si>
  <si>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</si>
  <si>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</si>
  <si>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</si>
  <si>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</si>
  <si>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</si>
  <si>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</si>
  <si>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</si>
  <si>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</si>
  <si>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</si>
  <si>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</si>
  <si>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</si>
  <si>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</si>
  <si>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</si>
  <si>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</si>
  <si>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</si>
  <si>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</si>
  <si>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</si>
  <si>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</si>
  <si>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</si>
  <si>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</si>
  <si>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</si>
  <si>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</si>
  <si>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</si>
  <si>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</si>
  <si>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</si>
  <si>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</si>
  <si>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</si>
  <si>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</si>
  <si>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</si>
  <si>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</si>
  <si>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</si>
  <si>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</si>
  <si>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</si>
  <si>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</si>
  <si>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</si>
  <si>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</si>
  <si>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</si>
  <si>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</si>
  <si>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</si>
  <si>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</si>
  <si>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</si>
  <si>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</si>
  <si>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</si>
  <si>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</si>
  <si>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</si>
  <si>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</si>
  <si>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</si>
  <si>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</si>
  <si>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</si>
  <si>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</si>
  <si>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</si>
  <si>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</si>
  <si>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</si>
  <si>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</si>
  <si>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</si>
  <si>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</si>
  <si>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</si>
  <si>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</si>
  <si>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</si>
  <si>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</si>
  <si>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</si>
  <si>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</si>
  <si>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</si>
  <si>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</si>
  <si>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</si>
  <si>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</si>
  <si>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</si>
  <si>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</si>
  <si>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</si>
  <si>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</si>
  <si>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</si>
  <si>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</si>
  <si>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</si>
  <si>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</si>
  <si>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</si>
  <si>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</si>
  <si>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</si>
  <si>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</si>
  <si>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</si>
  <si>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</si>
  <si>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</si>
  <si>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</si>
  <si>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</si>
  <si>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</si>
  <si>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</si>
  <si>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</si>
  <si>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</si>
  <si>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</si>
  <si>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</si>
  <si>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</si>
  <si>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</si>
  <si>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</si>
  <si>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</si>
  <si>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</si>
  <si>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</si>
  <si>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</si>
  <si>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</si>
  <si>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</si>
  <si>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</si>
  <si>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</si>
  <si>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</si>
  <si>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</si>
  <si>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</si>
  <si>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</si>
  <si>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</si>
  <si>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</si>
  <si>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</si>
  <si>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</si>
  <si>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</si>
  <si>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</si>
  <si>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</si>
  <si>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</si>
  <si>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</si>
  <si>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</si>
  <si>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</si>
  <si>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</si>
  <si>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</si>
  <si>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</si>
  <si>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</si>
  <si>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</si>
  <si>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</si>
  <si>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</si>
  <si>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</si>
  <si>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</si>
  <si>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</si>
  <si>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</si>
  <si>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</si>
  <si>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</si>
  <si>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</si>
  <si>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</si>
  <si>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</si>
  <si>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</si>
  <si>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</si>
  <si>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</si>
  <si>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</si>
  <si>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</si>
  <si>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</si>
  <si>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</si>
  <si>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</si>
  <si>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</si>
  <si>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</si>
  <si>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</si>
  <si>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</si>
  <si>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</si>
  <si>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</si>
  <si>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</si>
  <si>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</si>
  <si>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</si>
  <si>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</si>
  <si>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</si>
  <si>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</si>
  <si>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</si>
  <si>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</si>
  <si>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</si>
  <si>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</si>
  <si>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</si>
  <si>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</si>
  <si>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</si>
  <si>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</si>
  <si>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</si>
  <si>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</si>
  <si>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</si>
  <si>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</si>
  <si>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</si>
  <si>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</si>
  <si>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</si>
  <si>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</si>
  <si>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</si>
  <si>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</si>
  <si>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</si>
  <si>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</si>
  <si>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</si>
  <si>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</si>
  <si>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</si>
  <si>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</si>
  <si>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</si>
  <si>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</si>
  <si>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</si>
  <si>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</si>
  <si>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</si>
  <si>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</si>
  <si>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</si>
  <si>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</si>
  <si>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</si>
  <si>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</si>
  <si>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</si>
  <si>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</si>
  <si>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</si>
  <si>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</si>
  <si>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</si>
  <si>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</si>
  <si>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</si>
  <si>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</si>
  <si>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</si>
  <si>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</si>
  <si>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</si>
  <si>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</si>
  <si>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</si>
  <si>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</si>
  <si>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</si>
  <si>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</si>
  <si>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</si>
  <si>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</si>
  <si>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</si>
  <si>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</si>
  <si>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</si>
  <si>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</si>
  <si>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</si>
  <si>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</si>
  <si>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</si>
  <si>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</si>
  <si>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</si>
  <si>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</si>
  <si>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</si>
  <si>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</si>
  <si>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</si>
  <si>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</si>
  <si>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</si>
  <si>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</si>
  <si>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</si>
  <si>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</si>
  <si>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</si>
  <si>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</si>
  <si>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</si>
  <si>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</si>
  <si>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</si>
  <si>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</si>
  <si>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</si>
  <si>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</si>
  <si>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</si>
  <si>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</si>
  <si>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</si>
  <si>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</si>
  <si>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</si>
  <si>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</si>
  <si>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</si>
  <si>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</si>
  <si>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</si>
  <si>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</si>
  <si>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</si>
  <si>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</si>
  <si>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</si>
  <si>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</si>
  <si>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</si>
  <si>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</si>
  <si>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</si>
  <si>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</si>
  <si>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</si>
  <si>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</si>
  <si>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</si>
  <si>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</si>
  <si>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</si>
  <si>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</si>
  <si>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</si>
  <si>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</si>
  <si>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</si>
  <si>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</si>
  <si>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</si>
  <si>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</si>
  <si>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</si>
  <si>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</si>
  <si>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</si>
  <si>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</si>
  <si>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</si>
  <si>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</si>
  <si>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</si>
  <si>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</si>
  <si>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</si>
  <si>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</si>
  <si>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</si>
  <si>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</si>
  <si>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</si>
  <si>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</si>
  <si>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</si>
  <si>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</si>
  <si>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</si>
  <si>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</si>
  <si>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</si>
  <si>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</si>
  <si>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</si>
  <si>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</si>
  <si>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</si>
  <si>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</si>
  <si>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</si>
  <si>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</si>
  <si>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</si>
  <si>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</si>
  <si>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</si>
  <si>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</si>
  <si>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</si>
  <si>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</si>
  <si>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</si>
  <si>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</si>
  <si>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</si>
  <si>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</si>
  <si>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</si>
  <si>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</si>
  <si>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</si>
  <si>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</si>
  <si>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</si>
  <si>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</si>
  <si>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</si>
  <si>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</si>
  <si>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</si>
  <si>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</si>
  <si>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</si>
  <si>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</si>
  <si>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</si>
  <si>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</si>
  <si>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</si>
  <si>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</si>
  <si>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</si>
  <si>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</si>
  <si>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</si>
  <si>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</si>
  <si>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</si>
  <si>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</si>
  <si>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</si>
  <si>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</si>
  <si>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</si>
  <si>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</si>
  <si>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</si>
  <si>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</si>
  <si>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</si>
  <si>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</si>
  <si>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</si>
  <si>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</si>
  <si>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</si>
  <si>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</si>
  <si>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</si>
  <si>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</si>
  <si>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</si>
  <si>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</si>
  <si>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</si>
  <si>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</si>
  <si>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</si>
  <si>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</si>
  <si>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</si>
  <si>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</si>
  <si>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</si>
  <si>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</si>
  <si>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</si>
  <si>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</si>
  <si>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</si>
  <si>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</si>
  <si>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</si>
  <si>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</si>
  <si>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</si>
  <si>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</si>
  <si>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</si>
  <si>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</si>
  <si>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</si>
  <si>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</si>
  <si>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</si>
  <si>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</si>
  <si>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</si>
  <si>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</si>
  <si>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</si>
  <si>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</si>
  <si>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</si>
  <si>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</si>
  <si>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</si>
  <si>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</si>
  <si>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</si>
  <si>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</si>
  <si>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</si>
  <si>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</si>
  <si>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</si>
  <si>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</si>
  <si>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</si>
  <si>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</si>
  <si>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</si>
  <si>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</si>
  <si>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</si>
  <si>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</si>
  <si>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</si>
  <si>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</si>
  <si>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</si>
  <si>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</si>
  <si>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</si>
  <si>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</si>
  <si>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</si>
  <si>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</si>
  <si>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</si>
  <si>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</si>
  <si>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</si>
  <si>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</si>
  <si>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</si>
  <si>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</si>
  <si>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</si>
  <si>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</si>
  <si>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</si>
  <si>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</si>
  <si>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</si>
  <si>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</si>
  <si>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</si>
  <si>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</si>
  <si>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</si>
  <si>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</si>
  <si>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</si>
  <si>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</si>
  <si>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</si>
  <si>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</si>
  <si>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</si>
  <si>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</si>
  <si>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</si>
  <si>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</si>
  <si>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</si>
  <si>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</si>
  <si>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</si>
  <si>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</si>
  <si>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</si>
  <si>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</si>
  <si>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</si>
  <si>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</si>
  <si>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</si>
  <si>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</si>
  <si>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</si>
  <si>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</si>
  <si>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</si>
  <si>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</si>
  <si>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</si>
  <si>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</si>
  <si>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</si>
  <si>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</si>
  <si>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</si>
  <si>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</si>
  <si>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</si>
  <si>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</si>
  <si>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</si>
  <si>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</si>
  <si>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</si>
  <si>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</si>
  <si>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</si>
  <si>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</si>
  <si>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</si>
  <si>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</si>
  <si>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</si>
  <si>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</si>
  <si>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</si>
  <si>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</si>
  <si>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</si>
  <si>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</si>
  <si>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</si>
  <si>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</si>
  <si>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</si>
  <si>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</si>
  <si>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</si>
  <si>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</si>
  <si>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</si>
  <si>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</si>
  <si>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</si>
  <si>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</si>
  <si>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</si>
  <si>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</si>
  <si>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</si>
  <si>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</si>
  <si>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</si>
  <si>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</si>
  <si>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</si>
  <si>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</si>
  <si>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</si>
  <si>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</si>
  <si>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</si>
  <si>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</si>
  <si>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</si>
  <si>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</si>
  <si>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</si>
  <si>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</si>
  <si>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</si>
  <si>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</si>
  <si>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</si>
  <si>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</si>
  <si>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</si>
  <si>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</si>
  <si>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</si>
  <si>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</si>
  <si>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</si>
  <si>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</si>
  <si>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</si>
  <si>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</si>
  <si>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</si>
  <si>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</si>
  <si>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</si>
  <si>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</si>
  <si>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</si>
  <si>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</si>
  <si>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</si>
  <si>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</si>
  <si>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</si>
  <si>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</si>
  <si>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</si>
  <si>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</si>
  <si>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</si>
  <si>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</si>
  <si>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</si>
  <si>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</si>
  <si>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</si>
  <si>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</si>
  <si>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</si>
  <si>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</si>
  <si>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</si>
  <si>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</si>
  <si>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</si>
  <si>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</si>
  <si>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</si>
  <si>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</si>
  <si>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</si>
  <si>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</si>
  <si>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</si>
  <si>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</si>
  <si>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</si>
  <si>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</si>
  <si>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</si>
  <si>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</si>
  <si>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</si>
  <si>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</si>
  <si>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</si>
  <si>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</si>
  <si>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</si>
  <si>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</si>
  <si>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</si>
  <si>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</si>
  <si>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</si>
  <si>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</si>
  <si>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</si>
  <si>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</si>
  <si>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</si>
  <si>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</si>
  <si>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</si>
  <si>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</si>
  <si>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</si>
  <si>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</si>
  <si>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</si>
  <si>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</si>
  <si>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</si>
  <si>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</si>
  <si>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</si>
  <si>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</si>
  <si>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</si>
  <si>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</si>
  <si>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</si>
  <si>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</si>
  <si>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</si>
  <si>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</si>
  <si>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</si>
  <si>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</si>
  <si>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</si>
  <si>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</si>
  <si>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</si>
  <si>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</si>
  <si>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</si>
  <si>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</si>
  <si>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</si>
  <si>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</si>
  <si>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</si>
  <si>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</si>
  <si>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</si>
  <si>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</si>
  <si>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</si>
  <si>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</si>
  <si>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</si>
  <si>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</si>
  <si>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</si>
  <si>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</si>
  <si>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</si>
  <si>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</si>
  <si>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</si>
  <si>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</si>
  <si>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</si>
  <si>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</si>
  <si>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</si>
  <si>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</si>
  <si>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</si>
  <si>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</si>
  <si>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</si>
  <si>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</si>
  <si>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</si>
  <si>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</si>
  <si>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</si>
  <si>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</si>
  <si>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</si>
  <si>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</si>
  <si>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</si>
  <si>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</si>
  <si>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</si>
  <si>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</si>
  <si>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</si>
  <si>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</si>
  <si>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</si>
  <si>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</si>
  <si>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</si>
  <si>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</si>
  <si>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</si>
  <si>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</si>
  <si>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</si>
  <si>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</si>
  <si>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</si>
  <si>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</si>
  <si>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</si>
  <si>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</si>
  <si>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</si>
  <si>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</si>
  <si>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</si>
  <si>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</si>
  <si>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</si>
  <si>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</si>
  <si>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</si>
  <si>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</si>
  <si>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</si>
  <si>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</si>
  <si>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</si>
  <si>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</si>
  <si>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</si>
  <si>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</si>
  <si>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</si>
  <si>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</si>
  <si>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</si>
  <si>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</si>
  <si>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</si>
  <si>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</si>
  <si>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</si>
  <si>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</si>
  <si>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</si>
  <si>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</si>
  <si>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</si>
  <si>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</si>
  <si>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</si>
  <si>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</si>
  <si>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</si>
  <si>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</si>
  <si>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</si>
  <si>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</si>
  <si>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</si>
  <si>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</si>
  <si>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</si>
  <si>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</si>
  <si>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</si>
  <si>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</si>
  <si>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</si>
  <si>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</si>
  <si>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</si>
  <si>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</si>
  <si>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</si>
  <si>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</si>
  <si>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</si>
  <si>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</si>
  <si>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</si>
  <si>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</si>
  <si>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</si>
  <si>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</si>
  <si>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</si>
  <si>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</si>
  <si>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</si>
  <si>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</si>
  <si>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</si>
  <si>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</si>
  <si>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</si>
  <si>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</si>
  <si>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</si>
  <si>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</si>
  <si>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</si>
  <si>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</si>
  <si>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</si>
  <si>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</si>
  <si>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</si>
  <si>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</si>
  <si>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</si>
  <si>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</si>
  <si>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</si>
  <si>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</si>
  <si>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</si>
  <si>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</si>
  <si>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</si>
  <si>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</si>
  <si>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</si>
  <si>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</si>
  <si>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</si>
  <si>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</si>
  <si>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</si>
  <si>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</si>
  <si>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</si>
  <si>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</si>
  <si>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</si>
  <si>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</si>
  <si>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</si>
  <si>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</si>
  <si>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</si>
  <si>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</si>
  <si>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</si>
  <si>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</si>
  <si>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</si>
  <si>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</si>
  <si>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</si>
  <si>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</si>
  <si>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</si>
  <si>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</si>
  <si>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</si>
  <si>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</si>
  <si>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</si>
  <si>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</si>
  <si>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</si>
  <si>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</si>
  <si>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</si>
  <si>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</si>
  <si>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</si>
  <si>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</si>
  <si>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</si>
  <si>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</si>
  <si>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</si>
  <si>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</si>
  <si>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</si>
  <si>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</si>
  <si>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</si>
  <si>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</si>
  <si>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</si>
  <si>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</si>
  <si>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</si>
  <si>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</si>
  <si>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</si>
  <si>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</si>
  <si>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</si>
  <si>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</si>
  <si>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</si>
  <si>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</si>
  <si>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</si>
  <si>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</si>
  <si>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</si>
  <si>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</si>
  <si>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</si>
  <si>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</si>
  <si>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</si>
  <si>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</si>
  <si>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</si>
  <si>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</si>
  <si>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</si>
  <si>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</si>
  <si>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</si>
  <si>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</si>
  <si>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</si>
  <si>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</si>
  <si>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</si>
  <si>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</si>
  <si>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</si>
  <si>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</si>
  <si>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</si>
  <si>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</si>
  <si>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</si>
  <si>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</si>
  <si>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</si>
  <si>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</si>
  <si>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</si>
  <si>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</si>
  <si>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</si>
  <si>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</si>
  <si>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</si>
  <si>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</si>
  <si>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</si>
  <si>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</si>
  <si>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</si>
  <si>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</si>
  <si>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</si>
  <si>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</si>
  <si>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</si>
  <si>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</si>
  <si>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</si>
  <si>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</si>
  <si>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</si>
  <si>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</si>
  <si>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</si>
  <si>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</si>
  <si>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</si>
  <si>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</si>
  <si>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</si>
  <si>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</si>
  <si>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</si>
  <si>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</si>
  <si>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</si>
  <si>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</si>
  <si>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</si>
  <si>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</si>
  <si>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</si>
  <si>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</si>
  <si>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</si>
  <si>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</si>
  <si>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</si>
  <si>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</si>
  <si>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</si>
  <si>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</si>
  <si>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</si>
  <si>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</si>
  <si>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</si>
  <si>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</si>
  <si>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</si>
  <si>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</si>
  <si>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</si>
  <si>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</si>
  <si>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</si>
  <si>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</si>
  <si>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</si>
  <si>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</si>
  <si>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</si>
  <si>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</si>
  <si>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</si>
  <si>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</si>
  <si>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</si>
  <si>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</si>
  <si>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</si>
  <si>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</si>
  <si>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</si>
  <si>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</si>
  <si>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</si>
  <si>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</si>
  <si>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</si>
  <si>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</si>
  <si>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</si>
  <si>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</si>
  <si>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</si>
  <si>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</si>
  <si>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</si>
  <si>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</si>
  <si>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</si>
  <si>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</si>
  <si>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</si>
  <si>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</si>
  <si>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</si>
  <si>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</si>
  <si>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</si>
  <si>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</si>
  <si>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</si>
  <si>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</si>
  <si>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</si>
  <si>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</si>
  <si>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</si>
  <si>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</si>
  <si>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</si>
  <si>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</si>
  <si>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</si>
  <si>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</si>
  <si>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</si>
  <si>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</si>
  <si>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</si>
  <si>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</si>
  <si>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</si>
  <si>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</si>
  <si>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</si>
  <si>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</si>
  <si>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</si>
  <si>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</si>
  <si>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</si>
  <si>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</si>
  <si>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</si>
  <si>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</si>
  <si>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</si>
  <si>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</si>
  <si>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</si>
  <si>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</si>
  <si>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</si>
  <si>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</si>
  <si>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</si>
  <si>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</si>
  <si>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</si>
  <si>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</si>
  <si>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</si>
  <si>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</si>
  <si>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</si>
  <si>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</si>
  <si>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</si>
  <si>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</si>
  <si>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</si>
  <si>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</si>
  <si>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</si>
  <si>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</si>
  <si>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</si>
  <si>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</si>
  <si>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</si>
  <si>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</si>
  <si>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</si>
  <si>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</si>
  <si>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</si>
  <si>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</si>
  <si>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</si>
  <si>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</si>
  <si>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</si>
  <si>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</si>
  <si>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</si>
  <si>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</si>
  <si>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</si>
  <si>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</si>
  <si>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</si>
  <si>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</si>
  <si>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</si>
  <si>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</si>
  <si>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</si>
  <si>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</si>
  <si>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</si>
  <si>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</si>
  <si>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</si>
  <si>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</si>
  <si>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</si>
  <si>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</si>
  <si>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</si>
  <si>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</si>
  <si>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</si>
  <si>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</si>
  <si>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</si>
  <si>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</si>
  <si>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</si>
  <si>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</si>
  <si>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</si>
  <si>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</si>
  <si>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</si>
  <si>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</si>
  <si>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</si>
  <si>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</si>
  <si>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</si>
  <si>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</si>
  <si>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</si>
  <si>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</si>
  <si>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</si>
  <si>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</si>
  <si>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</si>
  <si>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</si>
  <si>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</si>
  <si>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</si>
  <si>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</si>
  <si>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</si>
  <si>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</si>
  <si>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</si>
  <si>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</si>
  <si>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</si>
  <si>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</si>
  <si>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</si>
  <si>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</si>
  <si>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</si>
  <si>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</si>
  <si>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</si>
  <si>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</si>
  <si>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</si>
  <si>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</si>
  <si>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</si>
  <si>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</si>
  <si>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</si>
  <si>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</si>
  <si>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</si>
  <si>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</si>
  <si>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</si>
  <si>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</si>
  <si>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</si>
  <si>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</si>
  <si>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</si>
  <si>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</si>
  <si>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</si>
  <si>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</si>
  <si>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</si>
  <si>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</si>
  <si>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</si>
  <si>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</si>
  <si>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</si>
  <si>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</si>
  <si>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</si>
  <si>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</si>
  <si>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</si>
  <si>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</si>
  <si>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</si>
  <si>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</si>
  <si>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</si>
  <si>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</si>
  <si>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</si>
  <si>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</si>
  <si>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</si>
  <si>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</si>
  <si>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</si>
  <si>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</si>
  <si>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</si>
  <si>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</si>
  <si>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</si>
  <si>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</si>
  <si>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</si>
  <si>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</si>
  <si>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</si>
  <si>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</si>
  <si>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</si>
  <si>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</si>
  <si>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</si>
  <si>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</si>
  <si>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</si>
  <si>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</si>
  <si>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</si>
  <si>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</si>
  <si>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</si>
  <si>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</si>
  <si>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</si>
  <si>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</si>
  <si>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</si>
  <si>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</si>
  <si>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</si>
  <si>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</si>
  <si>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</si>
  <si>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</si>
  <si>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</si>
  <si>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</si>
  <si>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</si>
  <si>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</si>
  <si>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</si>
  <si>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</si>
  <si>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</si>
  <si>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</si>
  <si>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</si>
  <si>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</si>
  <si>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</si>
  <si>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</si>
  <si>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</si>
  <si>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</si>
  <si>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</si>
  <si>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</si>
  <si>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</si>
  <si>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</si>
  <si>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</si>
  <si>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</si>
  <si>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</si>
  <si>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</si>
  <si>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</si>
  <si>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</si>
  <si>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</si>
  <si>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</si>
  <si>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</si>
  <si>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</si>
  <si>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</si>
  <si>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</si>
  <si>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</si>
  <si>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</si>
  <si>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</si>
  <si>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</si>
  <si>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</si>
  <si>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</si>
  <si>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</si>
  <si>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</si>
  <si>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</si>
  <si>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</si>
  <si>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</si>
  <si>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</si>
  <si>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</si>
  <si>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</si>
  <si>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</si>
  <si>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</si>
  <si>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</si>
  <si>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</si>
  <si>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</si>
  <si>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</si>
  <si>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</si>
  <si>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</si>
  <si>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</si>
  <si>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</si>
  <si>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</si>
  <si>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</si>
  <si>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</si>
  <si>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</si>
  <si>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</si>
  <si>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</si>
  <si>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</si>
  <si>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</si>
  <si>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</si>
  <si>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</si>
  <si>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</si>
  <si>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</si>
  <si>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</si>
  <si>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</si>
  <si>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</si>
  <si>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</si>
  <si>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</si>
  <si>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</si>
  <si>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</si>
  <si>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</si>
  <si>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</si>
  <si>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</si>
  <si>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</si>
  <si>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</si>
  <si>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</si>
  <si>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</si>
  <si>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</si>
  <si>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</si>
  <si>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</si>
  <si>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</si>
  <si>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</si>
  <si>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</si>
  <si>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</si>
  <si>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</si>
  <si>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</si>
  <si>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</si>
  <si>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</si>
  <si>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</si>
  <si>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</si>
  <si>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</si>
  <si>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</si>
  <si>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</si>
  <si>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</si>
  <si>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</si>
  <si>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</si>
  <si>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</si>
  <si>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</si>
  <si>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</si>
  <si>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</si>
  <si>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</si>
  <si>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</si>
  <si>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</si>
  <si>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</si>
  <si>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</si>
  <si>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</si>
  <si>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</si>
  <si>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</si>
  <si>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</si>
  <si>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</si>
  <si>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</si>
  <si>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</si>
  <si>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</si>
  <si>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</si>
  <si>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</si>
  <si>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</si>
  <si>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</si>
  <si>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</si>
  <si>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</si>
  <si>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</si>
  <si>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</si>
  <si>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</si>
  <si>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</si>
  <si>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</si>
  <si>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</si>
  <si>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</si>
  <si>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</si>
  <si>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</si>
  <si>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</si>
  <si>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</si>
  <si>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</si>
  <si>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</si>
  <si>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</si>
  <si>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</si>
  <si>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</si>
  <si>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</si>
  <si>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</si>
  <si>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</si>
  <si>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</si>
  <si>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</si>
  <si>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</si>
  <si>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</si>
  <si>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</si>
  <si>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</si>
  <si>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</si>
  <si>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</si>
  <si>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</si>
  <si>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</si>
  <si>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</si>
  <si>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</si>
  <si>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</si>
  <si>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</si>
  <si>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</si>
  <si>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</si>
  <si>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</si>
  <si>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</si>
  <si>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</si>
  <si>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</si>
  <si>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</si>
  <si>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</si>
  <si>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</si>
  <si>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</si>
  <si>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</si>
  <si>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</si>
  <si>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</si>
  <si>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</si>
  <si>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</si>
  <si>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</si>
  <si>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</si>
  <si>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</si>
  <si>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</si>
  <si>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</si>
  <si>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</si>
  <si>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</si>
  <si>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</si>
  <si>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</si>
  <si>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</si>
  <si>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</si>
  <si>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</si>
  <si>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</si>
  <si>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</si>
  <si>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</si>
  <si>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</si>
  <si>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</si>
  <si>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</si>
  <si>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</si>
  <si>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</si>
  <si>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</si>
  <si>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</si>
  <si>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</si>
  <si>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</si>
  <si>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</si>
  <si>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</si>
  <si>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</si>
  <si>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</si>
  <si>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</si>
  <si>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</si>
  <si>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</si>
  <si>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</si>
  <si>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</si>
  <si>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</si>
  <si>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</si>
  <si>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</si>
  <si>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</si>
  <si>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</si>
  <si>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</si>
  <si>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</si>
  <si>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</si>
  <si>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</si>
  <si>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</si>
  <si>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</si>
  <si>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</si>
  <si>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</si>
  <si>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</si>
  <si>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</si>
  <si>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</si>
  <si>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</si>
  <si>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</si>
  <si>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</si>
  <si>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</si>
  <si>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</si>
  <si>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</si>
  <si>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</si>
  <si>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</si>
  <si>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</si>
  <si>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</si>
  <si>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</si>
  <si>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</si>
  <si>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</si>
  <si>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</si>
  <si>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</si>
  <si>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</si>
  <si>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</si>
  <si>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</si>
  <si>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</si>
  <si>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</si>
  <si>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</si>
  <si>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</si>
  <si>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</si>
  <si>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</si>
  <si>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</si>
  <si>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</si>
  <si>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</si>
  <si>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</si>
  <si>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</si>
  <si>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</si>
  <si>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</si>
  <si>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</si>
  <si>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</si>
  <si>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</si>
  <si>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</si>
  <si>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</si>
  <si>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</si>
  <si>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</si>
  <si>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</si>
  <si>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</si>
  <si>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</si>
  <si>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</si>
  <si>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</si>
  <si>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</si>
  <si>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</si>
  <si>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</si>
  <si>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</si>
  <si>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</si>
  <si>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</si>
  <si>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</si>
  <si>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</si>
  <si>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</si>
  <si>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</si>
  <si>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</si>
  <si>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</si>
  <si>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</si>
  <si>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</si>
  <si>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</si>
  <si>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</si>
  <si>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</si>
  <si>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</si>
  <si>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</si>
  <si>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</si>
  <si>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</si>
  <si>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</si>
  <si>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</si>
  <si>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</si>
  <si>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</si>
  <si>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</si>
  <si>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</si>
  <si>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</si>
  <si>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</si>
  <si>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</si>
  <si>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</si>
  <si>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</si>
  <si>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</si>
  <si>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</si>
  <si>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</si>
  <si>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</si>
  <si>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</si>
  <si>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</si>
  <si>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</si>
  <si>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</si>
  <si>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</si>
  <si>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</si>
  <si>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</si>
  <si>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</si>
  <si>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</si>
  <si>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</si>
  <si>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</si>
  <si>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</si>
  <si>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</si>
  <si>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</si>
  <si>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</si>
  <si>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</si>
  <si>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</si>
  <si>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</si>
  <si>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</si>
  <si>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</si>
  <si>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</si>
  <si>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</si>
  <si>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</si>
  <si>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</si>
  <si>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</si>
  <si>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</si>
  <si>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</si>
  <si>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</si>
  <si>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</si>
  <si>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</si>
  <si>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</si>
  <si>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</si>
  <si>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</si>
  <si>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</si>
  <si>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</si>
  <si>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</si>
  <si>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</si>
  <si>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</si>
  <si>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</si>
  <si>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</si>
  <si>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</si>
  <si>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</si>
  <si>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</si>
  <si>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</si>
  <si>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</si>
  <si>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</si>
  <si>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</si>
  <si>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</si>
  <si>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</si>
  <si>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</si>
  <si>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</si>
  <si>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</si>
  <si>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</si>
  <si>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</si>
  <si>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</si>
  <si>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</si>
  <si>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</si>
  <si>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</si>
  <si>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</si>
  <si>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</si>
  <si>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</si>
  <si>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</si>
  <si>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</si>
  <si>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</si>
  <si>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</si>
  <si>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</si>
  <si>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</si>
  <si>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</si>
  <si>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</si>
  <si>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</si>
  <si>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</si>
  <si>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</si>
  <si>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</si>
  <si>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</si>
  <si>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</si>
  <si>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</si>
  <si>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</si>
  <si>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</si>
  <si>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</si>
  <si>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</si>
  <si>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</si>
  <si>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</si>
  <si>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</si>
  <si>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</si>
  <si>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</si>
  <si>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</si>
  <si>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</si>
  <si>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</si>
  <si>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</si>
  <si>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</si>
  <si>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</si>
  <si>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</si>
  <si>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</si>
  <si>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</si>
  <si>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</si>
  <si>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</si>
  <si>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</si>
  <si>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</si>
  <si>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</si>
  <si>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</si>
  <si>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</si>
  <si>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</si>
  <si>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</si>
  <si>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</si>
  <si>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</si>
  <si>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</si>
  <si>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</si>
  <si>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</si>
  <si>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</si>
  <si>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</si>
  <si>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</si>
  <si>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</si>
  <si>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</si>
  <si>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</si>
  <si>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</si>
  <si>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</si>
  <si>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</si>
  <si>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</si>
  <si>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</si>
  <si>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</si>
  <si>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</si>
  <si>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</si>
  <si>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</si>
  <si>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</si>
  <si>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</si>
  <si>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</si>
  <si>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</si>
  <si>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</si>
  <si>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</si>
  <si>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</si>
  <si>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</si>
  <si>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</si>
  <si>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</si>
  <si>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</si>
  <si>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</si>
  <si>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</si>
  <si>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</si>
  <si>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</si>
  <si>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</si>
  <si>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</si>
  <si>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</si>
  <si>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</si>
  <si>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</si>
  <si>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</si>
  <si>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</si>
  <si>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</si>
  <si>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</si>
  <si>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</si>
  <si>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</si>
  <si>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</si>
  <si>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</si>
  <si>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</si>
  <si>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</si>
  <si>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</si>
  <si>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</si>
  <si>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</si>
  <si>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</si>
  <si>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</si>
  <si>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</si>
  <si>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</si>
  <si>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</si>
  <si>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</si>
  <si>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</si>
  <si>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</si>
  <si>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</si>
  <si>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</si>
  <si>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</si>
  <si>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</si>
  <si>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</si>
  <si>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</si>
  <si>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</si>
  <si>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</si>
  <si>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</si>
  <si>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</si>
  <si>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</si>
  <si>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</si>
  <si>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</si>
  <si>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</si>
  <si>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</si>
  <si>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</si>
  <si>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</si>
  <si>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</si>
  <si>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</si>
  <si>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</si>
  <si>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</si>
  <si>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</si>
  <si>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</si>
  <si>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</si>
  <si>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</si>
  <si>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</si>
  <si>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</si>
  <si>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</si>
  <si>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</si>
  <si>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</si>
  <si>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</si>
  <si>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</si>
  <si>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</si>
  <si>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</si>
  <si>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</si>
  <si>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</si>
  <si>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</si>
  <si>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</si>
  <si>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</si>
  <si>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</si>
  <si>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</si>
  <si>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</si>
  <si>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</si>
  <si>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</si>
  <si>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</si>
  <si>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</si>
  <si>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</si>
  <si>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</si>
  <si>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</si>
  <si>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</si>
  <si>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</si>
  <si>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</si>
  <si>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</si>
  <si>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</si>
  <si>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</si>
  <si>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</si>
  <si>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</si>
  <si>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</si>
  <si>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</si>
  <si>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</si>
  <si>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</si>
  <si>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</si>
  <si>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</si>
  <si>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</si>
  <si>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</si>
  <si>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</si>
  <si>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</si>
  <si>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</si>
  <si>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</si>
  <si>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</si>
  <si>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</si>
  <si>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</si>
  <si>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</si>
  <si>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</si>
  <si>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</si>
  <si>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</si>
  <si>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</si>
  <si>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</si>
  <si>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</si>
  <si>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</si>
  <si>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</si>
  <si>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</si>
  <si>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</si>
  <si>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</si>
  <si>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</si>
  <si>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</si>
  <si>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</si>
  <si>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</si>
  <si>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</si>
  <si>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</si>
  <si>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</si>
  <si>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</si>
  <si>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</si>
  <si>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</si>
  <si>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</si>
  <si>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</si>
  <si>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</si>
  <si>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</si>
  <si>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</si>
  <si>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</si>
  <si>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</si>
  <si>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</si>
  <si>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</si>
  <si>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</si>
  <si>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</si>
  <si>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</si>
  <si>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</si>
  <si>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</si>
  <si>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</si>
  <si>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</si>
  <si>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</si>
  <si>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</si>
  <si>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</si>
  <si>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</si>
  <si>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</si>
  <si>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</si>
  <si>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</si>
  <si>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</si>
  <si>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</si>
  <si>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</si>
  <si>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</si>
  <si>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</si>
  <si>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</si>
  <si>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</si>
  <si>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</si>
  <si>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</si>
  <si>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</si>
  <si>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</si>
  <si>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</si>
  <si>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</si>
  <si>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</si>
  <si>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</si>
  <si>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</si>
  <si>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</si>
  <si>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</si>
  <si>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</si>
  <si>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</si>
  <si>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</si>
  <si>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</si>
  <si>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</si>
  <si>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</si>
  <si>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</si>
  <si>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</si>
  <si>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</si>
  <si>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</si>
  <si>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</si>
  <si>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</si>
  <si>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</si>
  <si>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</si>
  <si>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</si>
  <si>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</si>
  <si>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</si>
  <si>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</si>
  <si>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</si>
  <si>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</si>
  <si>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</si>
  <si>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</si>
  <si>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</si>
  <si>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</si>
  <si>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</si>
  <si>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</si>
  <si>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</si>
  <si>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</si>
  <si>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</si>
  <si>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</si>
  <si>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</si>
  <si>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</si>
  <si>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</si>
  <si>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</si>
  <si>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</si>
  <si>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</si>
  <si>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</si>
  <si>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</si>
  <si>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</si>
  <si>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</si>
  <si>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</si>
  <si>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</si>
  <si>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</si>
  <si>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</si>
  <si>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</si>
  <si>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</si>
  <si>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</si>
  <si>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</si>
  <si>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</si>
  <si>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</si>
  <si>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</si>
  <si>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</si>
  <si>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</si>
  <si>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</si>
  <si>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</si>
  <si>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</si>
  <si>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</si>
  <si>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</si>
  <si>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</si>
  <si>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</si>
  <si>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</si>
  <si>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</si>
  <si>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</si>
  <si>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</si>
  <si>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</si>
  <si>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</si>
  <si>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</si>
  <si>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</si>
  <si>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</si>
  <si>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</si>
  <si>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</si>
  <si>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</si>
  <si>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</si>
  <si>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</si>
  <si>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</si>
  <si>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</si>
  <si>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</si>
  <si>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</si>
  <si>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</si>
  <si>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</si>
  <si>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</si>
  <si>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</si>
  <si>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</si>
  <si>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</si>
  <si>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</si>
  <si>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</si>
  <si>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</si>
  <si>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</si>
  <si>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</si>
  <si>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</si>
  <si>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</si>
  <si>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</si>
  <si>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</si>
  <si>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</si>
  <si>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</si>
  <si>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</si>
  <si>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</si>
  <si>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</si>
  <si>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</si>
  <si>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</si>
  <si>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</si>
  <si>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</si>
  <si>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</si>
  <si>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</si>
  <si>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</si>
  <si>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</si>
  <si>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</si>
  <si>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</si>
  <si>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</si>
  <si>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</si>
  <si>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</si>
  <si>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</si>
  <si>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</si>
  <si>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</si>
  <si>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</si>
  <si>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</si>
  <si>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</si>
  <si>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</si>
  <si>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</si>
  <si>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</si>
  <si>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</si>
  <si>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</si>
  <si>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</si>
  <si>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</si>
  <si>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</si>
  <si>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</si>
  <si>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</si>
  <si>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</si>
  <si>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</si>
  <si>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</si>
  <si>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</si>
  <si>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</si>
  <si>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</si>
  <si>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</si>
  <si>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</si>
  <si>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</si>
  <si>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</si>
  <si>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</si>
  <si>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</si>
  <si>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</si>
  <si>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</si>
  <si>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</si>
  <si>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</si>
  <si>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</si>
  <si>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</si>
  <si>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</si>
  <si>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</si>
  <si>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</si>
  <si>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</si>
  <si>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</si>
  <si>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</si>
  <si>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</si>
  <si>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</si>
  <si>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</si>
  <si>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</si>
  <si>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</si>
  <si>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</si>
  <si>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</si>
  <si>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</si>
  <si>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</si>
  <si>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</si>
  <si>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</si>
  <si>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</si>
  <si>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</si>
  <si>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</si>
  <si>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</si>
  <si>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</si>
  <si>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</si>
  <si>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</si>
  <si>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</si>
  <si>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</si>
  <si>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</si>
  <si>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</si>
  <si>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</si>
  <si>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</si>
  <si>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</si>
  <si>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</si>
  <si>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</si>
  <si>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</si>
  <si>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</si>
  <si>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</si>
  <si>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</si>
  <si>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</si>
  <si>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</si>
  <si>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</si>
  <si>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</si>
  <si>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</si>
  <si>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</si>
  <si>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</si>
  <si>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</si>
  <si>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</si>
  <si>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</si>
  <si>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</si>
  <si>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</si>
  <si>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</si>
  <si>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</si>
  <si>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</si>
  <si>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</si>
  <si>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</si>
  <si>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</si>
  <si>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</si>
  <si>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</si>
  <si>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</si>
  <si>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</si>
  <si>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</si>
  <si>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</si>
  <si>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</si>
  <si>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</si>
  <si>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</si>
  <si>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</si>
  <si>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</si>
  <si>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</si>
  <si>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</si>
  <si>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</si>
  <si>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</si>
  <si>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</si>
  <si>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</si>
  <si>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</si>
  <si>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</si>
  <si>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</si>
  <si>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</si>
  <si>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</si>
  <si>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</si>
  <si>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</si>
  <si>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</si>
  <si>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</si>
  <si>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</si>
  <si>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</si>
  <si>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</si>
  <si>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</si>
  <si>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</si>
  <si>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</si>
  <si>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</si>
  <si>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</si>
  <si>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</si>
  <si>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</si>
  <si>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</si>
  <si>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</si>
  <si>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</si>
  <si>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</si>
  <si>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</si>
  <si>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</si>
  <si>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</si>
  <si>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</si>
  <si>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</si>
  <si>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</si>
  <si>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</si>
  <si>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</si>
  <si>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</si>
  <si>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</si>
  <si>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</si>
  <si>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</si>
  <si>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</si>
  <si>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</si>
  <si>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</si>
  <si>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</si>
  <si>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</si>
  <si>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</si>
  <si>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</si>
  <si>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</si>
  <si>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</si>
  <si>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</si>
  <si>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</si>
  <si>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</si>
  <si>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</si>
  <si>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</si>
  <si>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</si>
  <si>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</si>
  <si>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</si>
  <si>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</si>
  <si>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</si>
  <si>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</si>
  <si>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</si>
  <si>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</si>
  <si>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</si>
  <si>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</si>
  <si>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</si>
  <si>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</si>
  <si>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</si>
  <si>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</si>
  <si>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</si>
  <si>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</si>
  <si>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</si>
  <si>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</si>
  <si>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</si>
  <si>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</si>
  <si>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</si>
  <si>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</si>
  <si>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</si>
  <si>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</si>
  <si>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</si>
  <si>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</si>
  <si>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</si>
  <si>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</si>
  <si>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</si>
  <si>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</si>
  <si>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</si>
  <si>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</si>
  <si>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</si>
  <si>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</si>
  <si>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</si>
  <si>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</si>
  <si>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</si>
  <si>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</si>
  <si>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</si>
  <si>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</si>
  <si>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</si>
  <si>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</si>
  <si>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</si>
  <si>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</si>
  <si>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</si>
  <si>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</si>
  <si>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</si>
  <si>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</si>
  <si>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</si>
  <si>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</si>
  <si>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</si>
  <si>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</si>
  <si>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</si>
  <si>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</si>
  <si>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</si>
  <si>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</si>
  <si>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</si>
  <si>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</si>
  <si>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</si>
  <si>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</si>
  <si>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</si>
  <si>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</si>
  <si>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</si>
  <si>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</si>
  <si>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</si>
  <si>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</si>
  <si>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</si>
  <si>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</si>
  <si>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</si>
  <si>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</si>
  <si>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</si>
  <si>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</si>
  <si>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</si>
  <si>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</si>
  <si>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</si>
  <si>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</si>
  <si>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</si>
  <si>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</si>
  <si>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</si>
  <si>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</si>
  <si>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</si>
  <si>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</si>
  <si>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</si>
  <si>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</si>
  <si>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</si>
  <si>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</si>
  <si>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</si>
  <si>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</si>
  <si>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</si>
  <si>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</si>
  <si>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</si>
  <si>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</si>
  <si>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</si>
  <si>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</si>
  <si>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</si>
  <si>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</si>
  <si>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</si>
  <si>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</si>
  <si>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</si>
  <si>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</si>
  <si>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</si>
  <si>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</si>
  <si>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</si>
  <si>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</si>
  <si>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</si>
  <si>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</si>
  <si>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</si>
  <si>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</si>
  <si>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</si>
  <si>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</si>
  <si>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</si>
  <si>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</si>
  <si>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</si>
  <si>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</si>
  <si>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</si>
  <si>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</si>
  <si>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</si>
  <si>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</si>
  <si>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</si>
  <si>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</si>
  <si>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</si>
  <si>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</si>
  <si>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</si>
  <si>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</si>
  <si>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</si>
  <si>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</si>
  <si>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</si>
  <si>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</si>
  <si>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</si>
  <si>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</si>
  <si>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</si>
  <si>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</si>
  <si>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</si>
  <si>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</si>
  <si>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</si>
  <si>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</si>
  <si>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</si>
  <si>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</si>
  <si>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</si>
  <si>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</si>
  <si>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</si>
  <si>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</si>
  <si>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</si>
  <si>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</si>
  <si>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</si>
  <si>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</si>
  <si>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</si>
  <si>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</si>
  <si>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</si>
  <si>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</si>
  <si>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</si>
  <si>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</si>
  <si>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</si>
  <si>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</si>
  <si>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</si>
  <si>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</si>
  <si>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</si>
  <si>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</si>
  <si>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</si>
  <si>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</si>
  <si>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</si>
  <si>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</si>
  <si>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</si>
  <si>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</si>
  <si>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</si>
  <si>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</si>
  <si>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</si>
  <si>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</si>
  <si>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</si>
  <si>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</si>
  <si>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</si>
  <si>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</si>
  <si>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</si>
  <si>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</si>
  <si>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</si>
  <si>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</si>
  <si>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</si>
  <si>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</si>
  <si>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</si>
  <si>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</si>
  <si>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</si>
  <si>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</si>
  <si>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</si>
  <si>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</si>
  <si>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</si>
  <si>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</si>
  <si>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</si>
  <si>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</si>
  <si>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</si>
  <si>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</si>
  <si>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</si>
  <si>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</si>
  <si>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</si>
  <si>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</si>
  <si>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</si>
  <si>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</si>
  <si>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</si>
  <si>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</si>
  <si>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</si>
  <si>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</si>
  <si>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</si>
  <si>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</si>
  <si>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</si>
  <si>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</si>
  <si>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</si>
  <si>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</si>
  <si>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</si>
  <si>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</si>
  <si>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</si>
  <si>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</si>
  <si>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</si>
  <si>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</si>
  <si>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</si>
  <si>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</si>
  <si>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</si>
  <si>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</si>
  <si>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</si>
  <si>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</si>
  <si>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</si>
  <si>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</si>
  <si>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</si>
  <si>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</si>
  <si>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</si>
  <si>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</si>
  <si>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</si>
  <si>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</si>
  <si>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</si>
  <si>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</si>
  <si>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</si>
  <si>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</si>
  <si>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</si>
  <si>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</si>
  <si>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</si>
  <si>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</si>
  <si>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</si>
  <si>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</si>
  <si>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</si>
  <si>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</si>
  <si>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</si>
  <si>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</si>
  <si>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</si>
  <si>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</si>
  <si>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</si>
  <si>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</si>
  <si>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</si>
  <si>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</si>
  <si>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</si>
  <si>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</si>
  <si>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</si>
  <si>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</si>
  <si>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</si>
  <si>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</si>
  <si>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</si>
  <si>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</si>
  <si>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</si>
  <si>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</si>
  <si>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</si>
  <si>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</si>
  <si>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</si>
  <si>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</si>
  <si>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</si>
  <si>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</si>
  <si>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</si>
  <si>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</si>
  <si>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</si>
  <si>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</si>
  <si>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</si>
  <si>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</si>
  <si>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</si>
  <si>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</si>
  <si>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</si>
  <si>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</si>
  <si>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</si>
  <si>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</si>
  <si>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</si>
  <si>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</si>
  <si>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</si>
  <si>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</si>
  <si>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</si>
  <si>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</si>
  <si>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</si>
  <si>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</si>
  <si>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</si>
  <si>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</si>
  <si>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</si>
  <si>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</si>
  <si>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</si>
  <si>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</si>
  <si>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</si>
  <si>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</si>
  <si>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</si>
  <si>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</si>
  <si>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</si>
  <si>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</si>
  <si>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</si>
  <si>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</si>
  <si>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</si>
  <si>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</si>
  <si>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</si>
  <si>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</si>
  <si>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</si>
  <si>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</si>
  <si>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</si>
  <si>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</si>
  <si>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</si>
  <si>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</si>
  <si>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</si>
  <si>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</si>
  <si>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</si>
  <si>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</si>
  <si>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</si>
  <si>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</si>
  <si>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</si>
  <si>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</si>
  <si>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</si>
  <si>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</si>
  <si>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</si>
  <si>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</si>
  <si>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</si>
  <si>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</si>
  <si>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</si>
  <si>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</si>
  <si>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</si>
  <si>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</si>
  <si>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</si>
  <si>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</si>
  <si>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</si>
  <si>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</si>
  <si>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</si>
  <si>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</si>
  <si>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</si>
  <si>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</si>
  <si>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</si>
  <si>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</si>
  <si>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</si>
  <si>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</si>
  <si>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</si>
  <si>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</si>
  <si>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</si>
  <si>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</si>
  <si>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</si>
  <si>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</si>
  <si>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</si>
  <si>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</si>
  <si>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</si>
  <si>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</si>
  <si>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</si>
  <si>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</si>
  <si>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</si>
  <si>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</si>
  <si>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</si>
  <si>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</si>
  <si>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</si>
  <si>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</si>
  <si>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</si>
  <si>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</si>
  <si>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</si>
  <si>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</si>
  <si>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</si>
  <si>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</si>
  <si>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</si>
  <si>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</si>
  <si>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</si>
  <si>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</si>
  <si>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</si>
  <si>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</si>
  <si>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</si>
  <si>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</si>
  <si>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</si>
  <si>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</si>
  <si>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</si>
  <si>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</si>
  <si>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</si>
  <si>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</si>
  <si>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</si>
  <si>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</si>
  <si>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</si>
  <si>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</si>
  <si>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</si>
  <si>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</si>
  <si>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</si>
  <si>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</si>
  <si>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</si>
  <si>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</si>
  <si>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</si>
  <si>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</si>
  <si>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</si>
  <si>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</si>
  <si>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</si>
  <si>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</si>
  <si>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</si>
  <si>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</si>
  <si>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</si>
  <si>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</si>
  <si>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</si>
  <si>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</si>
  <si>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</si>
  <si>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</si>
  <si>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</si>
  <si>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</si>
  <si>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</si>
  <si>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</si>
  <si>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</si>
  <si>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</si>
  <si>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</si>
  <si>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</si>
  <si>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</si>
  <si>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</si>
  <si>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</si>
  <si>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</si>
  <si>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</si>
  <si>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</si>
  <si>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</si>
  <si>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</si>
  <si>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</si>
  <si>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</si>
  <si>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</si>
  <si>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</si>
  <si>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</si>
  <si>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</si>
  <si>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</si>
  <si>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</si>
  <si>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</si>
  <si>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</si>
  <si>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</si>
  <si>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</si>
  <si>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</si>
  <si>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</si>
  <si>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</si>
  <si>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</si>
  <si>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</si>
  <si>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</si>
  <si>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</si>
  <si>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</si>
  <si>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</si>
  <si>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</si>
  <si>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</si>
  <si>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</si>
  <si>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</si>
  <si>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</si>
  <si>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</si>
  <si>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</si>
  <si>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</si>
  <si>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</si>
  <si>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</si>
  <si>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</si>
  <si>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</si>
  <si>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</si>
  <si>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</si>
  <si>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</si>
  <si>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</si>
  <si>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</si>
  <si>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</si>
  <si>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</si>
  <si>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</si>
  <si>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</si>
  <si>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</si>
  <si>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</si>
  <si>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</si>
  <si>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</si>
  <si>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</si>
  <si>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</si>
  <si>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</si>
  <si>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</si>
  <si>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</si>
  <si>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</si>
  <si>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</si>
  <si>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</si>
  <si>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</si>
  <si>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</si>
  <si>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</si>
  <si>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</si>
  <si>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</si>
  <si>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</si>
  <si>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</si>
  <si>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</si>
  <si>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</si>
  <si>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</si>
  <si>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</si>
  <si>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</si>
  <si>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</si>
  <si>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</si>
  <si>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</si>
  <si>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</si>
  <si>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</si>
  <si>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</si>
  <si>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</si>
  <si>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</si>
  <si>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</si>
  <si>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</si>
  <si>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</si>
  <si>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</si>
  <si>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</si>
  <si>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</si>
  <si>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</si>
  <si>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</si>
  <si>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</si>
  <si>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</si>
  <si>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</si>
  <si>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</si>
  <si>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</si>
  <si>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</si>
  <si>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</si>
  <si>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</si>
  <si>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</si>
  <si>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</si>
  <si>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</si>
  <si>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</si>
  <si>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</si>
  <si>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</si>
  <si>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</si>
  <si>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</si>
  <si>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</si>
  <si>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</si>
  <si>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</si>
  <si>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</si>
  <si>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</si>
  <si>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</si>
  <si>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</si>
  <si>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</si>
  <si>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</si>
  <si>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</si>
  <si>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</si>
  <si>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</si>
  <si>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</si>
  <si>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</si>
  <si>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</si>
  <si>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</si>
  <si>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</si>
  <si>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</si>
  <si>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</si>
  <si>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</si>
  <si>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</si>
  <si>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</si>
  <si>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</si>
  <si>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</si>
  <si>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</si>
  <si>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</si>
  <si>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</si>
  <si>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</si>
  <si>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</si>
  <si>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</si>
  <si>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</si>
  <si>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</si>
  <si>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</si>
  <si>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</si>
  <si>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</si>
  <si>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</si>
  <si>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</si>
  <si>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</si>
  <si>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</si>
  <si>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</si>
  <si>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</si>
  <si>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</si>
  <si>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</si>
  <si>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</si>
  <si>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</si>
  <si>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</si>
  <si>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</si>
  <si>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</si>
  <si>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</si>
  <si>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</si>
  <si>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</si>
  <si>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</si>
  <si>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</si>
  <si>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</si>
  <si>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</si>
  <si>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</si>
  <si>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</si>
  <si>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</si>
  <si>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</si>
  <si>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</si>
  <si>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</si>
  <si>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</si>
  <si>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</si>
  <si>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</si>
  <si>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</si>
  <si>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</si>
  <si>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</si>
  <si>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</si>
  <si>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</si>
  <si>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</si>
  <si>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</si>
  <si>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</si>
  <si>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</si>
  <si>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</si>
  <si>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</si>
  <si>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</si>
  <si>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</si>
  <si>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</si>
  <si>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</si>
  <si>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</si>
  <si>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</si>
  <si>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</si>
  <si>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</si>
  <si>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</si>
  <si>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</si>
  <si>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</si>
  <si>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</si>
  <si>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</si>
  <si>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</si>
  <si>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</si>
  <si>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</si>
  <si>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</si>
  <si>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</si>
  <si>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</si>
  <si>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</si>
  <si>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</si>
  <si>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</si>
  <si>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</si>
  <si>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</si>
  <si>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</si>
  <si>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</si>
  <si>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</si>
  <si>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</si>
  <si>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</si>
  <si>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</si>
  <si>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</si>
  <si>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</si>
  <si>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</si>
  <si>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</si>
  <si>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</si>
  <si>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</si>
  <si>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</si>
  <si>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</si>
  <si>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</si>
  <si>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</si>
  <si>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</si>
  <si>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</si>
  <si>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</si>
  <si>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</si>
  <si>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</si>
  <si>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</si>
  <si>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</si>
  <si>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</si>
  <si>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</si>
  <si>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</si>
  <si>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</si>
  <si>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</si>
  <si>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</si>
  <si>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</si>
  <si>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</si>
  <si>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</si>
  <si>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</si>
  <si>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</si>
  <si>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</si>
  <si>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</si>
  <si>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</si>
  <si>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</si>
  <si>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</si>
  <si>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</si>
  <si>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</si>
  <si>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</si>
  <si>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</si>
  <si>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</si>
  <si>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</si>
  <si>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</si>
  <si>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</si>
  <si>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</si>
  <si>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</si>
  <si>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</si>
  <si>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</si>
  <si>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</si>
  <si>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</si>
  <si>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</si>
  <si>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</si>
  <si>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</si>
  <si>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</si>
  <si>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</si>
  <si>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</si>
  <si>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</si>
  <si>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</si>
  <si>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</si>
  <si>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</si>
  <si>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</si>
  <si>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</si>
  <si>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</si>
  <si>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</si>
  <si>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</si>
  <si>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</si>
  <si>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</si>
  <si>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</si>
  <si>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</si>
  <si>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</si>
  <si>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</si>
  <si>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</si>
  <si>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</si>
  <si>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</si>
  <si>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</si>
  <si>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</si>
  <si>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</si>
  <si>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</si>
  <si>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</si>
  <si>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</si>
  <si>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</si>
  <si>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</si>
  <si>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</si>
  <si>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</si>
  <si>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</si>
  <si>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</si>
  <si>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</si>
  <si>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</si>
  <si>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</si>
  <si>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</si>
  <si>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</si>
  <si>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</si>
  <si>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</si>
  <si>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</si>
  <si>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</si>
  <si>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</si>
  <si>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</si>
  <si>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</si>
  <si>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</si>
  <si>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</si>
  <si>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</si>
  <si>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</si>
  <si>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</si>
  <si>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</si>
  <si>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</si>
  <si>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</si>
  <si>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</si>
  <si>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</si>
  <si>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</si>
  <si>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</si>
  <si>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</si>
  <si>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</si>
  <si>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</si>
  <si>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</si>
  <si>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</si>
  <si>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</si>
  <si>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</si>
  <si>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</si>
  <si>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</si>
  <si>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</si>
  <si>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</si>
  <si>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</si>
  <si>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</si>
  <si>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</si>
  <si>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</si>
  <si>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</si>
  <si>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</si>
  <si>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</si>
  <si>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</si>
  <si>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</si>
  <si>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</si>
  <si>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</si>
  <si>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</si>
  <si>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</si>
  <si>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</si>
  <si>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</si>
  <si>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</si>
  <si>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</si>
  <si>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</si>
  <si>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</si>
  <si>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</si>
  <si>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</si>
  <si>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</si>
  <si>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</si>
  <si>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</si>
  <si>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</si>
  <si>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</si>
  <si>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</si>
  <si>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</si>
  <si>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</si>
  <si>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</si>
  <si>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</si>
  <si>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</si>
  <si>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</si>
  <si>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</si>
  <si>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</si>
  <si>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</si>
  <si>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</si>
  <si>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</si>
  <si>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</si>
  <si>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</si>
  <si>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</si>
  <si>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</si>
  <si>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</si>
  <si>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</si>
  <si>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</si>
  <si>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</si>
  <si>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</si>
  <si>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</si>
  <si>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</si>
  <si>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</si>
  <si>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</si>
  <si>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</si>
  <si>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</si>
  <si>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</si>
  <si>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</si>
  <si>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</si>
  <si>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</si>
  <si>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</si>
  <si>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</si>
  <si>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</si>
  <si>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</si>
  <si>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</si>
  <si>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</si>
  <si>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</si>
  <si>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</si>
  <si>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</si>
  <si>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</si>
  <si>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</si>
  <si>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</si>
  <si>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</si>
  <si>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</si>
  <si>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</si>
  <si>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</si>
  <si>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</si>
  <si>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</si>
  <si>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</si>
  <si>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</si>
  <si>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</si>
  <si>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</si>
  <si>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</si>
  <si>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</si>
  <si>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</si>
  <si>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</si>
  <si>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</si>
  <si>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</si>
  <si>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</si>
  <si>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</si>
  <si>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</si>
  <si>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</si>
  <si>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</si>
  <si>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</si>
  <si>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</si>
  <si>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</si>
  <si>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</si>
  <si>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</si>
  <si>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</si>
  <si>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</si>
  <si>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</si>
  <si>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</si>
  <si>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</si>
  <si>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</si>
  <si>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</si>
  <si>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</si>
  <si>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</si>
  <si>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</si>
  <si>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</si>
  <si>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</si>
  <si>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</si>
  <si>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</si>
  <si>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</si>
  <si>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</si>
  <si>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</si>
  <si>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</si>
  <si>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</si>
  <si>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</si>
  <si>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</si>
  <si>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</si>
  <si>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</si>
  <si>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</si>
  <si>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</si>
  <si>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</si>
  <si>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</si>
  <si>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</si>
  <si>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</si>
  <si>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</si>
  <si>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</si>
  <si>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</si>
  <si>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</si>
  <si>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</si>
  <si>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</si>
  <si>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</si>
  <si>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</si>
  <si>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</si>
  <si>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</si>
  <si>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</si>
  <si>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</si>
  <si>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</si>
  <si>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</si>
  <si>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</si>
  <si>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</si>
  <si>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</si>
  <si>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</si>
  <si>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</si>
  <si>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</si>
  <si>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</si>
  <si>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</si>
  <si>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</si>
  <si>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</si>
  <si>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</si>
  <si>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</si>
  <si>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</si>
  <si>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</si>
  <si>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</si>
  <si>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</si>
  <si>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</si>
  <si>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</si>
  <si>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</si>
  <si>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</si>
  <si>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</si>
  <si>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</si>
  <si>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</si>
  <si>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</si>
  <si>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</si>
  <si>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</si>
  <si>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</si>
  <si>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</si>
  <si>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</si>
  <si>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</si>
  <si>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</si>
  <si>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</si>
  <si>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</si>
  <si>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</si>
  <si>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</si>
  <si>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</si>
  <si>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</si>
  <si>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</si>
  <si>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</si>
  <si>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</si>
  <si>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</si>
  <si>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</si>
  <si>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</si>
  <si>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</si>
  <si>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</si>
  <si>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</si>
  <si>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</si>
  <si>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</si>
  <si>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</si>
  <si>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</si>
  <si>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</si>
  <si>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</si>
  <si>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</si>
  <si>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</si>
  <si>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</si>
  <si>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</si>
  <si>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</si>
  <si>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</si>
  <si>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</si>
  <si>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</si>
  <si>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</si>
  <si>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</si>
  <si>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</si>
  <si>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</si>
  <si>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</si>
  <si>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</si>
  <si>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</si>
  <si>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</si>
  <si>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</si>
  <si>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</si>
  <si>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</si>
  <si>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</si>
  <si>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</si>
  <si>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</si>
  <si>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</si>
  <si>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</si>
  <si>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</si>
  <si>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</si>
  <si>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</si>
  <si>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</si>
  <si>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</si>
  <si>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</si>
  <si>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</si>
  <si>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</si>
  <si>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</si>
  <si>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</si>
  <si>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</si>
  <si>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</si>
  <si>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</si>
  <si>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</si>
  <si>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</si>
  <si>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</si>
  <si>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</si>
  <si>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</si>
  <si>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</si>
  <si>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</si>
  <si>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</si>
  <si>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</si>
  <si>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</si>
  <si>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</si>
  <si>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</si>
  <si>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</si>
  <si>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</si>
  <si>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</si>
  <si>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</si>
  <si>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</si>
  <si>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</si>
  <si>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</si>
  <si>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</si>
  <si>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</si>
  <si>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</si>
  <si>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</si>
  <si>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</si>
  <si>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</si>
  <si>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</si>
  <si>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</si>
  <si>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</si>
  <si>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</si>
  <si>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</si>
  <si>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</si>
  <si>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</si>
  <si>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</si>
  <si>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</si>
  <si>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</si>
  <si>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</si>
  <si>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</si>
  <si>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</si>
  <si>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</si>
  <si>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</si>
  <si>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</si>
  <si>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</si>
  <si>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</si>
  <si>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</si>
  <si>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</si>
  <si>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</si>
  <si>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</si>
  <si>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</si>
  <si>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</si>
  <si>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</si>
  <si>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</si>
  <si>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</si>
  <si>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</si>
  <si>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</si>
  <si>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</si>
  <si>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</si>
  <si>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</si>
  <si>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</si>
  <si>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</si>
  <si>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</si>
  <si>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</si>
  <si>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</si>
  <si>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</si>
  <si>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</si>
  <si>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</si>
  <si>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</si>
  <si>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</si>
  <si>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</si>
  <si>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</si>
  <si>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</si>
  <si>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</si>
  <si>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</si>
  <si>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</si>
  <si>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</si>
  <si>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</si>
  <si>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</si>
  <si>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</si>
  <si>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</si>
  <si>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</si>
  <si>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</si>
  <si>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</si>
  <si>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</si>
  <si>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</si>
  <si>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</si>
  <si>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</si>
  <si>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</si>
  <si>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</si>
  <si>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</si>
  <si>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</si>
  <si>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</si>
  <si>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</si>
  <si>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</si>
  <si>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</si>
  <si>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</si>
  <si>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</si>
  <si>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</si>
  <si>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</si>
  <si>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</si>
  <si>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</si>
  <si>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</si>
  <si>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</si>
  <si>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</si>
  <si>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</si>
  <si>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</si>
  <si>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</si>
  <si>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</si>
  <si>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</si>
  <si>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</si>
  <si>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</si>
  <si>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</si>
  <si>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</si>
  <si>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</si>
  <si>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</si>
  <si>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</si>
  <si>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</si>
  <si>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</si>
  <si>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</si>
  <si>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</si>
  <si>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</si>
  <si>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</si>
  <si>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</si>
  <si>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</si>
  <si>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</si>
  <si>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</si>
  <si>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</si>
  <si>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</si>
  <si>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</si>
  <si>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</si>
  <si>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</si>
  <si>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</si>
  <si>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</si>
  <si>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</si>
  <si>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</si>
  <si>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</si>
  <si>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</si>
  <si>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</si>
  <si>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</si>
  <si>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</si>
  <si>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</si>
  <si>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</si>
  <si>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</si>
  <si>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</si>
  <si>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</si>
  <si>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</si>
  <si>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</si>
  <si>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</si>
  <si>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</si>
  <si>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</si>
  <si>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</si>
  <si>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</si>
  <si>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</si>
  <si>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</si>
  <si>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</si>
  <si>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</si>
  <si>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</si>
  <si>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</si>
  <si>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</si>
  <si>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</si>
  <si>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</si>
  <si>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</si>
  <si>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</si>
  <si>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</si>
  <si>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</si>
  <si>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</si>
  <si>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</si>
  <si>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</si>
  <si>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</si>
  <si>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</si>
  <si>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</si>
  <si>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</si>
  <si>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</si>
  <si>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</si>
  <si>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</si>
  <si>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</si>
  <si>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</si>
  <si>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</si>
  <si>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</si>
  <si>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</si>
  <si>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</si>
  <si>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</si>
  <si>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</si>
  <si>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</si>
  <si>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</si>
  <si>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</si>
  <si>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</si>
  <si>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</si>
  <si>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</si>
  <si>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</si>
  <si>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</si>
  <si>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</si>
  <si>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</si>
  <si>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</si>
  <si>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</si>
  <si>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</si>
  <si>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</si>
  <si>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</si>
  <si>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</si>
  <si>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</si>
  <si>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</si>
  <si>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</si>
  <si>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</si>
  <si>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</si>
  <si>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</si>
  <si>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</si>
  <si>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</si>
  <si>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</si>
  <si>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</si>
  <si>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</si>
  <si>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</si>
  <si>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</si>
  <si>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</si>
  <si>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</si>
  <si>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</si>
  <si>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</si>
  <si>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</si>
  <si>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</si>
  <si>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</si>
  <si>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</si>
  <si>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</si>
  <si>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</si>
  <si>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</si>
  <si>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</si>
  <si>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</si>
  <si>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</si>
  <si>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</si>
  <si>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</si>
  <si>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</si>
  <si>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</si>
  <si>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</si>
  <si>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</si>
  <si>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</si>
  <si>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</si>
  <si>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</si>
  <si>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</si>
  <si>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</si>
  <si>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</si>
  <si>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</si>
  <si>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</si>
  <si>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</si>
  <si>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</si>
  <si>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</si>
  <si>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</si>
  <si>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</si>
  <si>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</si>
  <si>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</si>
  <si>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</si>
  <si>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</si>
  <si>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</si>
  <si>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</si>
  <si>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</si>
  <si>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</si>
  <si>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</si>
  <si>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</si>
  <si>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</si>
  <si>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</si>
  <si>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</si>
  <si>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</si>
  <si>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</si>
  <si>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</si>
  <si>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</si>
  <si>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</si>
  <si>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</si>
  <si>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</si>
  <si>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</si>
  <si>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</si>
  <si>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</si>
  <si>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</si>
  <si>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</si>
  <si>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</si>
  <si>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</si>
  <si>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</si>
  <si>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</si>
  <si>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</si>
  <si>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</si>
  <si>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</si>
  <si>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</si>
  <si>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</si>
  <si>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</si>
  <si>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</si>
  <si>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</si>
  <si>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</si>
  <si>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</si>
  <si>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</si>
  <si>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</si>
  <si>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</si>
  <si>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</si>
  <si>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</si>
  <si>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</si>
  <si>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</si>
  <si>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</si>
  <si>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</si>
  <si>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</si>
  <si>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</si>
  <si>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</si>
  <si>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</si>
  <si>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</si>
  <si>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</si>
  <si>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</si>
  <si>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</si>
  <si>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</si>
  <si>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</si>
  <si>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</si>
  <si>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</si>
  <si>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</si>
  <si>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</si>
  <si>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</si>
  <si>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</si>
  <si>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</si>
  <si>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</si>
  <si>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</si>
  <si>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</si>
  <si>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</si>
  <si>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</si>
  <si>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</si>
  <si>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</si>
  <si>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</si>
  <si>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</si>
  <si>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</si>
  <si>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</si>
  <si>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</si>
  <si>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</si>
  <si>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</si>
  <si>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</si>
  <si>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</si>
  <si>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</si>
  <si>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</si>
  <si>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</si>
  <si>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</si>
  <si>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</si>
  <si>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</si>
  <si>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</si>
  <si>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</si>
  <si>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</si>
  <si>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</si>
  <si>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</si>
  <si>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</si>
  <si>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</si>
  <si>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</si>
  <si>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</si>
  <si>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</si>
  <si>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</si>
  <si>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</si>
  <si>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</si>
  <si>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</si>
  <si>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</si>
  <si>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</si>
  <si>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</si>
  <si>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</si>
  <si>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</si>
  <si>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</si>
  <si>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</si>
  <si>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</si>
  <si>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</si>
  <si>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</si>
  <si>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</si>
  <si>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</si>
  <si>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</si>
  <si>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</si>
  <si>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</si>
  <si>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</si>
  <si>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</si>
  <si>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</si>
  <si>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</si>
  <si>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</si>
  <si>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</si>
  <si>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</si>
  <si>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</si>
  <si>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</si>
  <si>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</si>
  <si>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</si>
  <si>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</si>
  <si>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</si>
  <si>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</si>
  <si>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</si>
  <si>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</si>
  <si>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</si>
  <si>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</si>
  <si>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</si>
  <si>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</si>
  <si>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</si>
  <si>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</si>
  <si>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</si>
  <si>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</si>
  <si>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</si>
  <si>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</si>
  <si>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</si>
  <si>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</si>
  <si>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</si>
  <si>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</si>
  <si>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</si>
  <si>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</si>
  <si>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</si>
  <si>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</si>
  <si>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</si>
  <si>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</si>
  <si>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</si>
  <si>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</si>
  <si>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</si>
  <si>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</si>
  <si>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</si>
  <si>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</si>
  <si>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</si>
  <si>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</si>
  <si>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</si>
  <si>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</si>
  <si>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</si>
  <si>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</si>
  <si>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</si>
  <si>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</si>
  <si>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</si>
  <si>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</si>
  <si>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</si>
  <si>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</si>
  <si>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</si>
  <si>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</si>
  <si>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</si>
  <si>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</si>
  <si>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</si>
  <si>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</si>
  <si>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</si>
  <si>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</si>
  <si>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</si>
  <si>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</si>
  <si>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</si>
  <si>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</si>
  <si>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</si>
  <si>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</si>
  <si>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</si>
  <si>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</si>
  <si>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</si>
  <si>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</si>
  <si>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</si>
  <si>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</si>
  <si>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</si>
  <si>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</si>
  <si>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</si>
  <si>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</si>
  <si>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</si>
  <si>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</si>
  <si>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</si>
  <si>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</si>
  <si>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</si>
  <si>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</si>
  <si>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</si>
  <si>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</si>
  <si>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</si>
  <si>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</si>
  <si>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</si>
  <si>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</si>
  <si>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</si>
  <si>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</si>
  <si>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</si>
  <si>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</si>
  <si>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</si>
  <si>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</si>
  <si>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</si>
  <si>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</si>
  <si>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</si>
  <si>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</si>
  <si>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</si>
  <si>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</si>
  <si>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</si>
  <si>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</si>
  <si>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</si>
  <si>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</si>
  <si>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</si>
  <si>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</si>
  <si>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</si>
  <si>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</si>
  <si>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</si>
  <si>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</si>
  <si>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</si>
  <si>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</si>
  <si>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</si>
  <si>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</si>
  <si>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</si>
  <si>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</si>
  <si>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</si>
  <si>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</si>
  <si>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</si>
  <si>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</si>
  <si>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</si>
  <si>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</si>
  <si>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</si>
  <si>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</si>
  <si>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</si>
  <si>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</si>
  <si>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</si>
  <si>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</si>
  <si>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</si>
  <si>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</si>
  <si>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</si>
  <si>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</si>
  <si>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</si>
  <si>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</si>
  <si>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</si>
  <si>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</si>
  <si>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</si>
  <si>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</si>
  <si>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</si>
  <si>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</si>
  <si>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</si>
  <si>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</si>
  <si>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</si>
  <si>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</si>
  <si>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</si>
  <si>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</si>
  <si>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</si>
  <si>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</si>
  <si>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</si>
  <si>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</si>
  <si>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</si>
  <si>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</si>
  <si>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</si>
  <si>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</si>
  <si>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</si>
  <si>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</si>
  <si>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</si>
  <si>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</si>
  <si>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</si>
  <si>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</si>
  <si>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</si>
  <si>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</si>
  <si>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</si>
  <si>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</si>
  <si>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</si>
  <si>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</si>
  <si>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</si>
  <si>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</si>
  <si>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</si>
  <si>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</si>
  <si>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</si>
  <si>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</si>
  <si>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</si>
  <si>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</si>
  <si>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</si>
  <si>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</si>
  <si>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</si>
  <si>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</si>
  <si>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</si>
  <si>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</si>
  <si>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</si>
  <si>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</si>
  <si>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</si>
  <si>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</si>
  <si>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</si>
  <si>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</si>
  <si>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</si>
  <si>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</si>
  <si>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</si>
  <si>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</si>
  <si>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</si>
  <si>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</si>
  <si>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</si>
  <si>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</si>
  <si>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</si>
  <si>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</si>
  <si>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</si>
  <si>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</si>
  <si>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</si>
  <si>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</si>
  <si>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</si>
  <si>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</si>
  <si>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</si>
  <si>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</si>
  <si>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</si>
  <si>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</si>
  <si>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</si>
  <si>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</si>
  <si>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</si>
  <si>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</si>
  <si>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</si>
  <si>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</si>
  <si>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</si>
  <si>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</si>
  <si>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</si>
  <si>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</si>
  <si>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</si>
  <si>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</si>
  <si>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</si>
  <si>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</si>
  <si>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</si>
  <si>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</si>
  <si>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</si>
  <si>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</si>
  <si>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</si>
  <si>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</si>
  <si>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</si>
  <si>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</si>
  <si>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</si>
  <si>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</si>
  <si>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</si>
  <si>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</si>
  <si>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</si>
  <si>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</si>
  <si>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</si>
  <si>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</si>
  <si>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</si>
  <si>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</si>
  <si>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</si>
  <si>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</si>
  <si>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</si>
  <si>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</si>
  <si>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</si>
  <si>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</si>
  <si>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</si>
  <si>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</si>
  <si>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</si>
  <si>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</si>
  <si>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</si>
  <si>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</si>
  <si>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</si>
  <si>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</si>
  <si>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</si>
  <si>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</si>
  <si>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</si>
  <si>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</si>
  <si>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</si>
  <si>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</si>
  <si>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</si>
  <si>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</si>
  <si>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</si>
  <si>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</si>
  <si>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</si>
  <si>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</si>
  <si>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</si>
  <si>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</si>
  <si>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</si>
  <si>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</si>
  <si>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</si>
  <si>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</si>
  <si>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</si>
  <si>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</si>
  <si>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</si>
  <si>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</si>
  <si>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</si>
  <si>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</si>
  <si>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</si>
  <si>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</si>
  <si>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</si>
  <si>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</si>
  <si>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</si>
  <si>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</si>
  <si>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</si>
  <si>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</si>
  <si>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</si>
  <si>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</si>
  <si>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</si>
  <si>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</si>
  <si>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</si>
  <si>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</si>
  <si>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</si>
  <si>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</si>
  <si>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</si>
  <si>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</si>
  <si>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</si>
  <si>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</si>
  <si>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</si>
  <si>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</si>
  <si>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</si>
  <si>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</si>
  <si>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</si>
  <si>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</si>
  <si>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</si>
  <si>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</si>
  <si>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</si>
  <si>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</si>
  <si>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</si>
  <si>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</si>
  <si>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</si>
  <si>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</si>
  <si>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</si>
  <si>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</si>
  <si>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</si>
  <si>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</si>
  <si>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</si>
  <si>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</si>
  <si>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</si>
  <si>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</si>
  <si>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</si>
  <si>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</si>
  <si>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</si>
  <si>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</si>
  <si>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</si>
  <si>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</si>
  <si>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</si>
  <si>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</si>
  <si>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</si>
  <si>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</si>
  <si>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</si>
  <si>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</si>
  <si>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</si>
  <si>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</si>
  <si>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</si>
  <si>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</si>
  <si>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</si>
  <si>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</si>
  <si>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</si>
  <si>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</si>
  <si>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</si>
  <si>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</si>
  <si>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</si>
  <si>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</si>
  <si>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</si>
  <si>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</si>
  <si>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</si>
  <si>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</si>
  <si>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</si>
  <si>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</si>
  <si>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</si>
  <si>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</si>
  <si>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</si>
  <si>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</si>
  <si>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</si>
  <si>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</si>
  <si>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</si>
  <si>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</si>
  <si>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</si>
  <si>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</si>
  <si>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</si>
  <si>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</si>
  <si>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</si>
  <si>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</si>
  <si>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</si>
  <si>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</si>
  <si>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</si>
  <si>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</si>
  <si>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</si>
  <si>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</si>
  <si>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</si>
  <si>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</si>
  <si>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</si>
  <si>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</si>
  <si>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</si>
  <si>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</si>
  <si>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</si>
  <si>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</si>
  <si>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</si>
  <si>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</si>
  <si>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</si>
  <si>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</si>
  <si>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</si>
  <si>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</si>
  <si>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</si>
  <si>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</si>
  <si>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</si>
  <si>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</si>
  <si>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</si>
  <si>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</si>
  <si>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</si>
  <si>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</si>
  <si>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</si>
  <si>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</si>
  <si>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</si>
  <si>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</si>
  <si>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</si>
  <si>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</si>
  <si>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</si>
  <si>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</si>
  <si>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</si>
  <si>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</si>
  <si>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</si>
  <si>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</si>
  <si>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</si>
  <si>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</si>
  <si>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</si>
  <si>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</si>
  <si>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</si>
  <si>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</si>
  <si>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</si>
  <si>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</si>
  <si>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</si>
  <si>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</si>
  <si>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</si>
  <si>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</si>
  <si>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</si>
  <si>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</si>
  <si>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</si>
  <si>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</si>
  <si>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</si>
  <si>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</si>
  <si>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</si>
  <si>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</si>
  <si>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</si>
  <si>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</si>
  <si>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</si>
  <si>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</si>
  <si>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</si>
  <si>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</si>
  <si>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</si>
  <si>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</si>
  <si>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</si>
  <si>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</si>
  <si>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</si>
  <si>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</si>
  <si>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</si>
  <si>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</si>
  <si>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</si>
  <si>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</si>
  <si>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</si>
  <si>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</si>
  <si>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</si>
  <si>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</si>
  <si>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</si>
  <si>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</si>
  <si>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</si>
  <si>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</si>
  <si>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</si>
  <si>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</si>
  <si>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</si>
  <si>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</si>
  <si>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</si>
  <si>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</si>
  <si>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</si>
  <si>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</si>
  <si>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</si>
  <si>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</si>
  <si>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</si>
  <si>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</si>
  <si>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</si>
  <si>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</si>
  <si>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</si>
  <si>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</si>
  <si>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</si>
  <si>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</si>
  <si>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</si>
  <si>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</si>
  <si>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</si>
  <si>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</si>
  <si>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</si>
  <si>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</si>
  <si>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</si>
  <si>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</si>
  <si>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</si>
  <si>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</si>
  <si>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</si>
  <si>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</si>
  <si>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</si>
  <si>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</si>
  <si>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</si>
  <si>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</si>
  <si>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</si>
  <si>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</si>
  <si>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</si>
  <si>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</si>
  <si>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</si>
  <si>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</si>
  <si>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</si>
  <si>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</si>
  <si>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</si>
  <si>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</si>
  <si>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</si>
  <si>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</si>
  <si>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</si>
  <si>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</si>
  <si>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</si>
  <si>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</si>
  <si>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</si>
  <si>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</si>
  <si>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</si>
  <si>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</si>
  <si>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</si>
  <si>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</si>
  <si>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</si>
  <si>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</si>
  <si>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</si>
  <si>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</si>
  <si>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</si>
  <si>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</si>
  <si>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</si>
  <si>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</si>
  <si>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</si>
  <si>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</si>
  <si>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</si>
  <si>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</si>
  <si>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</si>
  <si>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</si>
  <si>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</si>
  <si>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</si>
  <si>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</si>
  <si>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</si>
  <si>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</si>
  <si>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</si>
  <si>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</si>
  <si>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</si>
  <si>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</si>
  <si>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</si>
  <si>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</si>
  <si>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</si>
  <si>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</si>
  <si>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</si>
  <si>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</si>
  <si>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</si>
  <si>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</si>
  <si>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</si>
  <si>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</si>
  <si>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</si>
  <si>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</si>
  <si>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</si>
  <si>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</si>
  <si>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</si>
  <si>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</si>
  <si>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</si>
  <si>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</si>
  <si>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</si>
  <si>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</si>
  <si>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</si>
  <si>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</si>
  <si>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</si>
  <si>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</si>
  <si>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</si>
  <si>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</si>
  <si>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</si>
  <si>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</si>
  <si>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</si>
  <si>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</si>
  <si>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</si>
  <si>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</si>
  <si>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</si>
  <si>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</si>
  <si>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</si>
  <si>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</si>
  <si>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</si>
  <si>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</si>
  <si>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</si>
  <si>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</si>
  <si>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</si>
  <si>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</si>
  <si>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</si>
  <si>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</si>
  <si>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</si>
  <si>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</si>
  <si>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</si>
  <si>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</si>
  <si>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</si>
  <si>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</si>
  <si>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</si>
  <si>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</si>
  <si>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</si>
  <si>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</si>
  <si>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</si>
  <si>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</si>
  <si>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</si>
  <si>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</si>
  <si>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</si>
  <si>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</si>
  <si>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</si>
  <si>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</si>
  <si>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</si>
  <si>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</si>
  <si>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</si>
  <si>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</si>
  <si>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</si>
  <si>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</si>
  <si>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</si>
  <si>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</si>
  <si>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</si>
  <si>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</si>
  <si>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</si>
  <si>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</si>
  <si>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</si>
  <si>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</si>
  <si>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</si>
  <si>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</si>
  <si>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</si>
  <si>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</si>
  <si>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</si>
  <si>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</si>
  <si>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</si>
  <si>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</si>
  <si>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</si>
  <si>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</si>
  <si>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</si>
  <si>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</si>
  <si>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</si>
  <si>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</si>
  <si>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</si>
  <si>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</si>
  <si>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</si>
  <si>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</si>
  <si>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</si>
  <si>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</si>
  <si>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</si>
  <si>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</si>
  <si>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</si>
  <si>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</si>
  <si>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</si>
  <si>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</si>
  <si>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</si>
  <si>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</si>
  <si>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</si>
  <si>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</si>
  <si>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</si>
  <si>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</si>
  <si>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</si>
  <si>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</si>
  <si>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</si>
  <si>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</si>
  <si>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</si>
  <si>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</si>
  <si>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</si>
  <si>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</si>
  <si>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</si>
  <si>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</si>
  <si>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</si>
  <si>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</si>
  <si>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</si>
  <si>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</si>
  <si>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</si>
  <si>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</si>
  <si>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</si>
  <si>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</si>
  <si>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</si>
  <si>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</si>
  <si>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</si>
  <si>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</si>
  <si>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</si>
  <si>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</si>
  <si>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</si>
  <si>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</si>
  <si>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</si>
  <si>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</si>
  <si>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</si>
  <si>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</si>
  <si>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</si>
  <si>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</si>
  <si>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</si>
  <si>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</si>
  <si>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</si>
  <si>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</si>
  <si>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</si>
  <si>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</si>
  <si>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</si>
  <si>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</si>
  <si>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</si>
  <si>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</si>
  <si>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</si>
  <si>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</si>
  <si>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</si>
  <si>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</si>
  <si>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</si>
  <si>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</si>
  <si>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</si>
  <si>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</si>
  <si>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</si>
  <si>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</si>
  <si>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</si>
  <si>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</si>
  <si>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</si>
  <si>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</si>
  <si>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</si>
  <si>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</si>
  <si>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</si>
  <si>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</si>
  <si>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</si>
  <si>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</si>
  <si>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</si>
  <si>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</si>
  <si>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</si>
  <si>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</si>
  <si>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</si>
  <si>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</si>
  <si>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</si>
  <si>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</si>
  <si>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</si>
  <si>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</si>
  <si>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</si>
  <si>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</si>
  <si>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</si>
  <si>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</si>
  <si>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</si>
  <si>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</si>
  <si>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</si>
  <si>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</si>
  <si>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</si>
  <si>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</si>
  <si>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</si>
  <si>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</si>
  <si>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</si>
  <si>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</si>
  <si>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</si>
  <si>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</si>
  <si>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</si>
  <si>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</si>
  <si>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</si>
  <si>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</si>
  <si>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</si>
  <si>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</si>
  <si>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</si>
  <si>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</si>
  <si>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</si>
  <si>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</si>
  <si>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</si>
  <si>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</si>
  <si>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</si>
  <si>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</si>
  <si>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</si>
  <si>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</si>
  <si>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</si>
  <si>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</si>
  <si>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</si>
  <si>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</si>
  <si>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</si>
  <si>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</si>
  <si>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</si>
  <si>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</si>
  <si>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</si>
  <si>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</si>
  <si>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</si>
  <si>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</si>
  <si>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</si>
  <si>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</si>
  <si>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</si>
  <si>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</si>
  <si>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</si>
  <si>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</si>
  <si>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</si>
  <si>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</si>
  <si>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</si>
  <si>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</si>
  <si>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</si>
  <si>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</si>
  <si>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</si>
  <si>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</si>
  <si>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</si>
  <si>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</si>
  <si>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</si>
  <si>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</si>
  <si>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</si>
  <si>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</si>
  <si>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</si>
  <si>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</si>
  <si>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</si>
  <si>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</si>
  <si>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</si>
  <si>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</si>
  <si>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</si>
  <si>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</si>
  <si>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</si>
  <si>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</si>
  <si>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</si>
  <si>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</si>
  <si>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</si>
  <si>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</si>
  <si>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</si>
  <si>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</si>
  <si>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</si>
  <si>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</si>
  <si>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</si>
  <si>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</si>
  <si>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</si>
  <si>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</si>
  <si>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</si>
  <si>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</si>
  <si>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</si>
  <si>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</si>
  <si>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</si>
  <si>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</si>
  <si>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</si>
  <si>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</si>
  <si>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</si>
  <si>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</si>
  <si>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</si>
  <si>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</si>
  <si>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</si>
  <si>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</si>
  <si>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</si>
  <si>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</si>
  <si>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</si>
  <si>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</si>
  <si>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</si>
  <si>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</si>
  <si>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</si>
  <si>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</si>
  <si>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</si>
  <si>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</si>
  <si>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</si>
  <si>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</si>
  <si>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</si>
  <si>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</si>
  <si>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</si>
  <si>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</si>
  <si>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</si>
  <si>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</si>
  <si>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</si>
  <si>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</si>
  <si>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</si>
  <si>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</si>
  <si>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</si>
  <si>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</si>
  <si>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</si>
  <si>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</si>
  <si>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</si>
  <si>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</si>
  <si>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</si>
  <si>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</si>
  <si>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</si>
  <si>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</si>
  <si>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</si>
  <si>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</si>
  <si>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</si>
  <si>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</si>
  <si>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</si>
  <si>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</si>
  <si>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</si>
  <si>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</si>
  <si>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</si>
  <si>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</si>
  <si>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</si>
  <si>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</si>
  <si>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</si>
  <si>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</si>
  <si>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</si>
  <si>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</si>
  <si>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</si>
  <si>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</si>
  <si>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</si>
  <si>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</si>
  <si>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</si>
  <si>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</si>
  <si>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</si>
  <si>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</si>
  <si>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</si>
  <si>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</si>
  <si>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</si>
  <si>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</si>
  <si>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</si>
  <si>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</si>
  <si>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</si>
  <si>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</si>
  <si>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</si>
  <si>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</si>
  <si>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</si>
  <si>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</si>
  <si>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</si>
  <si>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</si>
  <si>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</si>
  <si>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</si>
  <si>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</si>
  <si>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</si>
  <si>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</si>
  <si>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</si>
  <si>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</si>
  <si>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</si>
  <si>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</si>
  <si>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</si>
  <si>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</si>
  <si>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</si>
  <si>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</si>
  <si>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</si>
  <si>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</si>
  <si>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</si>
  <si>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</si>
  <si>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</si>
  <si>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</si>
  <si>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</si>
  <si>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</si>
  <si>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</si>
  <si>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</si>
  <si>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</si>
  <si>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</si>
  <si>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</si>
  <si>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</si>
  <si>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</si>
  <si>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</si>
  <si>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</si>
  <si>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</si>
  <si>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</si>
  <si>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</si>
  <si>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</si>
  <si>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</si>
  <si>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</si>
  <si>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</si>
  <si>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</si>
  <si>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</si>
  <si>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</si>
  <si>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</si>
  <si>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</si>
  <si>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</si>
  <si>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</si>
  <si>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</si>
  <si>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</si>
  <si>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</si>
  <si>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</si>
  <si>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</si>
  <si>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</si>
  <si>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</si>
  <si>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</si>
  <si>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</si>
  <si>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</si>
  <si>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</si>
  <si>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</si>
  <si>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</si>
  <si>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</si>
  <si>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</si>
  <si>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</si>
  <si>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</si>
  <si>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</si>
  <si>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</si>
  <si>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</si>
  <si>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</si>
  <si>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</si>
  <si>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</si>
  <si>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</si>
  <si>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</si>
  <si>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</si>
  <si>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</si>
  <si>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</si>
  <si>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</si>
  <si>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</si>
  <si>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</si>
  <si>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</si>
  <si>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</si>
  <si>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</si>
  <si>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</si>
  <si>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</si>
  <si>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</si>
  <si>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</si>
  <si>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</si>
  <si>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</si>
  <si>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</si>
  <si>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</si>
  <si>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</si>
  <si>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</si>
  <si>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</si>
  <si>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</si>
  <si>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</si>
  <si>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</si>
  <si>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</si>
  <si>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</si>
  <si>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</si>
  <si>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</si>
  <si>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</si>
  <si>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</si>
  <si>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</si>
  <si>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</si>
  <si>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</si>
  <si>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</si>
  <si>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</si>
  <si>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</si>
  <si>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</si>
  <si>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</si>
  <si>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</si>
  <si>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</si>
  <si>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</si>
  <si>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</si>
  <si>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</si>
  <si>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</si>
  <si>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</si>
  <si>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</si>
  <si>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</si>
  <si>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</si>
  <si>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</si>
  <si>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</si>
  <si>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</si>
  <si>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</si>
  <si>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</si>
  <si>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</si>
  <si>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</si>
  <si>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</si>
  <si>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</si>
  <si>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</si>
  <si>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</si>
  <si>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</si>
  <si>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</si>
  <si>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</si>
  <si>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</si>
  <si>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</si>
  <si>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</si>
  <si>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</si>
  <si>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</si>
  <si>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</si>
  <si>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</si>
  <si>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</si>
  <si>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</si>
  <si>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</si>
  <si>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</si>
  <si>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</si>
  <si>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</si>
  <si>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</si>
  <si>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</si>
  <si>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</si>
  <si>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</si>
  <si>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</si>
  <si>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</si>
  <si>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</si>
  <si>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</si>
  <si>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</si>
  <si>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</si>
  <si>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</si>
  <si>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</si>
  <si>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</si>
  <si>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</si>
  <si>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</si>
  <si>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</si>
  <si>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</si>
  <si>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</si>
  <si>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</si>
  <si>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</si>
  <si>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</si>
  <si>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</si>
  <si>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</si>
  <si>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</si>
  <si>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</si>
  <si>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</si>
  <si>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</si>
  <si>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</si>
  <si>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</si>
  <si>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</si>
  <si>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</si>
  <si>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</si>
  <si>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</si>
  <si>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</si>
  <si>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</si>
  <si>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</si>
  <si>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</si>
  <si>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</si>
  <si>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</si>
  <si>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</si>
  <si>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</si>
  <si>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</si>
  <si>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</si>
  <si>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</si>
  <si>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</si>
  <si>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</si>
  <si>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</si>
  <si>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</si>
  <si>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</si>
  <si>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</si>
  <si>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</si>
  <si>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</si>
  <si>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</si>
  <si>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</si>
  <si>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</si>
  <si>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</si>
  <si>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</si>
  <si>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</si>
  <si>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</si>
  <si>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</si>
  <si>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</si>
  <si>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</si>
  <si>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</si>
  <si>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</si>
  <si>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</si>
  <si>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</si>
  <si>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</si>
  <si>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</si>
  <si>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</si>
  <si>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</si>
  <si>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</si>
  <si>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</si>
  <si>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</si>
  <si>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</si>
  <si>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</si>
  <si>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</si>
  <si>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</si>
  <si>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</si>
  <si>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</si>
  <si>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</si>
  <si>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</si>
  <si>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</si>
  <si>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</si>
  <si>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</si>
  <si>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</si>
  <si>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</si>
  <si>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</si>
  <si>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</si>
  <si>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</si>
  <si>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</si>
  <si>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</si>
  <si>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</si>
  <si>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</si>
  <si>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</si>
  <si>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</si>
  <si>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</si>
  <si>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</si>
  <si>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</si>
  <si>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</si>
  <si>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</si>
  <si>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</si>
  <si>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</si>
  <si>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</si>
  <si>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</si>
  <si>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</si>
  <si>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</si>
  <si>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</si>
  <si>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</si>
  <si>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</si>
  <si>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</si>
  <si>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</si>
  <si>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</si>
  <si>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</si>
  <si>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</si>
  <si>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</si>
  <si>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</si>
  <si>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</si>
  <si>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</si>
  <si>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</si>
  <si>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</si>
  <si>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</si>
  <si>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</si>
  <si>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</si>
  <si>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</si>
  <si>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</si>
  <si>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</si>
  <si>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</si>
  <si>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</si>
  <si>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</si>
  <si>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</si>
  <si>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</si>
  <si>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</si>
  <si>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</si>
  <si>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</si>
  <si>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</si>
  <si>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</si>
  <si>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</si>
  <si>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</si>
  <si>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</si>
  <si>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</si>
  <si>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</si>
  <si>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</si>
  <si>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</si>
  <si>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</si>
  <si>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</si>
  <si>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</si>
  <si>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</si>
  <si>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</si>
  <si>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</si>
  <si>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</si>
  <si>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</si>
  <si>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</si>
  <si>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</si>
  <si>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</si>
  <si>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</si>
  <si>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</si>
  <si>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</si>
  <si>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</si>
  <si>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</si>
  <si>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</si>
  <si>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</si>
  <si>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</si>
  <si>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</si>
  <si>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</si>
  <si>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</si>
  <si>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</si>
  <si>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</si>
  <si>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</si>
  <si>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</si>
  <si>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</si>
  <si>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</si>
  <si>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</si>
  <si>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</si>
  <si>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</si>
  <si>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</si>
  <si>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</si>
  <si>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</si>
  <si>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</si>
  <si>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</si>
  <si>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</si>
  <si>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</si>
  <si>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</si>
  <si>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</si>
  <si>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</si>
  <si>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</si>
  <si>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</si>
  <si>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</si>
  <si>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</si>
  <si>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</si>
  <si>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</si>
  <si>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</si>
  <si>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</si>
  <si>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</si>
  <si>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</si>
  <si>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</si>
  <si>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</si>
  <si>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</si>
  <si>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</si>
  <si>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</si>
  <si>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</si>
  <si>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</si>
  <si>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</si>
  <si>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</si>
  <si>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</si>
  <si>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</si>
  <si>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</si>
  <si>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</si>
  <si>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</si>
  <si>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</si>
  <si>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</si>
  <si>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</si>
  <si>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</si>
  <si>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</si>
  <si>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</si>
  <si>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</si>
  <si>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</si>
  <si>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</si>
  <si>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</si>
  <si>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</si>
  <si>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</si>
  <si>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</si>
  <si>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</si>
  <si>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</si>
  <si>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</si>
  <si>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</si>
  <si>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</si>
  <si>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</si>
  <si>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</si>
  <si>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</si>
  <si>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</si>
  <si>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</si>
  <si>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</si>
  <si>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</si>
  <si>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</si>
  <si>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</si>
  <si>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</si>
  <si>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</si>
  <si>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</si>
  <si>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</si>
  <si>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</si>
  <si>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</si>
  <si>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</si>
  <si>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</si>
  <si>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</si>
  <si>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</si>
  <si>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</si>
  <si>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</si>
  <si>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</si>
  <si>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</si>
  <si>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</si>
  <si>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</si>
  <si>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</si>
  <si>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</si>
  <si>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</si>
  <si>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</si>
  <si>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</si>
  <si>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</si>
  <si>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</si>
  <si>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</si>
  <si>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</si>
  <si>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</si>
  <si>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</si>
  <si>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</si>
  <si>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</si>
  <si>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</si>
  <si>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</si>
  <si>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</si>
  <si>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</si>
  <si>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</si>
  <si>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</si>
  <si>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</si>
  <si>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</si>
  <si>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</si>
  <si>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</si>
  <si>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</si>
  <si>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</si>
  <si>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</si>
  <si>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</si>
  <si>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</si>
  <si>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</si>
  <si>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</si>
  <si>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</si>
  <si>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</si>
  <si>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</si>
  <si>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</si>
  <si>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</si>
  <si>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</si>
  <si>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</si>
  <si>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</si>
  <si>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</si>
  <si>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</si>
  <si>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</si>
  <si>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</si>
  <si>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</si>
  <si>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</si>
  <si>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</si>
  <si>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</si>
  <si>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</si>
  <si>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</si>
  <si>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</si>
  <si>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</si>
  <si>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</si>
  <si>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</si>
  <si>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</si>
  <si>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</si>
  <si>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</si>
  <si>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</si>
  <si>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</si>
  <si>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</si>
  <si>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</si>
  <si>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</si>
  <si>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</si>
  <si>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</si>
  <si>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</si>
  <si>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</si>
  <si>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</si>
  <si>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</si>
  <si>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</si>
  <si>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</si>
  <si>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</si>
  <si>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</si>
  <si>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</si>
  <si>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</si>
  <si>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</si>
  <si>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</si>
  <si>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</si>
  <si>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</si>
  <si>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</si>
  <si>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</si>
  <si>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</si>
  <si>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</si>
  <si>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</si>
  <si>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</si>
  <si>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</si>
  <si>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</si>
  <si>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</si>
  <si>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</si>
  <si>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</si>
  <si>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</si>
  <si>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</si>
  <si>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</si>
  <si>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</si>
  <si>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</si>
  <si>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</si>
  <si>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</si>
  <si>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</si>
  <si>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</si>
  <si>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</si>
  <si>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</si>
  <si>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</si>
  <si>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</si>
  <si>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</si>
  <si>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</si>
  <si>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</si>
  <si>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</si>
  <si>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</si>
  <si>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</si>
  <si>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</si>
  <si>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</si>
  <si>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</si>
  <si>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</si>
  <si>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</si>
  <si>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</si>
  <si>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</si>
  <si>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</si>
  <si>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</si>
  <si>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</si>
  <si>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</si>
  <si>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</si>
  <si>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</si>
  <si>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</si>
  <si>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</si>
  <si>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</si>
  <si>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</si>
  <si>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</si>
  <si>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</si>
  <si>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</si>
  <si>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</si>
  <si>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</si>
  <si>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</si>
  <si>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</si>
  <si>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</si>
  <si>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</si>
  <si>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</si>
  <si>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</si>
  <si>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</si>
  <si>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</si>
  <si>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</si>
  <si>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</si>
  <si>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</si>
  <si>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</si>
  <si>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</si>
  <si>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</si>
  <si>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</si>
  <si>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</si>
  <si>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</si>
  <si>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</si>
  <si>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</si>
  <si>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</si>
  <si>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</si>
  <si>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</si>
  <si>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</si>
  <si>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</si>
  <si>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</si>
  <si>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</si>
  <si>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</si>
  <si>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</si>
  <si>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</si>
  <si>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</si>
  <si>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</si>
  <si>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</si>
  <si>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</si>
  <si>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</si>
  <si>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</si>
  <si>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</si>
  <si>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</si>
  <si>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</si>
  <si>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</si>
  <si>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</si>
  <si>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</si>
  <si>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</si>
  <si>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</si>
  <si>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</si>
  <si>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</si>
  <si>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</si>
  <si>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</si>
  <si>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</si>
  <si>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</si>
  <si>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</si>
  <si>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</si>
  <si>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</si>
  <si>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</si>
  <si>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</si>
  <si>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</si>
  <si>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</si>
  <si>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</si>
  <si>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</si>
  <si>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</si>
  <si>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</si>
  <si>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</si>
  <si>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</si>
  <si>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</si>
  <si>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</si>
  <si>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</si>
  <si>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</si>
  <si>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</si>
  <si>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</si>
  <si>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</si>
  <si>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</si>
  <si>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</si>
  <si>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</si>
  <si>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</si>
  <si>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</si>
  <si>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</si>
  <si>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</si>
  <si>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</si>
  <si>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</si>
  <si>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</si>
  <si>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</si>
  <si>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</si>
  <si>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</si>
  <si>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</si>
  <si>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</si>
  <si>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</si>
  <si>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</si>
  <si>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</si>
  <si>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</si>
  <si>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</si>
  <si>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</si>
  <si>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</si>
  <si>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</si>
  <si>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</si>
  <si>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</si>
  <si>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</si>
  <si>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</si>
  <si>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</si>
  <si>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</si>
  <si>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</si>
  <si>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</si>
  <si>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</si>
  <si>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</si>
  <si>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</si>
  <si>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</si>
  <si>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</si>
  <si>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</si>
  <si>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</si>
  <si>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</si>
  <si>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</si>
  <si>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</si>
  <si>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</si>
  <si>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</si>
  <si>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</si>
  <si>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</si>
  <si>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</si>
  <si>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</si>
  <si>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</si>
  <si>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</si>
  <si>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</si>
  <si>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</si>
  <si>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</si>
  <si>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</si>
  <si>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</si>
  <si>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</si>
  <si>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</si>
  <si>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</si>
  <si>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</si>
  <si>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</si>
  <si>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</si>
  <si>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</si>
  <si>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</si>
  <si>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</si>
  <si>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</si>
  <si>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</si>
  <si>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</si>
  <si>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</si>
  <si>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</si>
  <si>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</si>
  <si>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</si>
  <si>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</si>
  <si>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</si>
  <si>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</si>
  <si>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</si>
  <si>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</si>
  <si>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</si>
  <si>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</si>
  <si>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</si>
  <si>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</si>
  <si>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</si>
  <si>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</si>
  <si>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</si>
  <si>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</si>
  <si>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</si>
  <si>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</si>
  <si>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</si>
  <si>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</si>
  <si>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</si>
  <si>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</si>
  <si>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</si>
  <si>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</si>
  <si>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</si>
  <si>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</si>
  <si>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</si>
  <si>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</si>
  <si>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</si>
  <si>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</si>
  <si>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</si>
  <si>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</si>
  <si>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</si>
  <si>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</si>
  <si>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</si>
  <si>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</si>
  <si>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</si>
  <si>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</si>
  <si>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</si>
  <si>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</si>
  <si>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</si>
  <si>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</si>
  <si>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</si>
  <si>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</si>
  <si>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</si>
  <si>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</si>
  <si>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</si>
  <si>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</si>
  <si>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</si>
  <si>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</si>
  <si>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</si>
  <si>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</si>
  <si>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</si>
  <si>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</si>
  <si>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</si>
  <si>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</si>
  <si>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</si>
  <si>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</si>
  <si>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</si>
  <si>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</si>
  <si>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</si>
  <si>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</si>
  <si>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</si>
  <si>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</si>
  <si>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</si>
  <si>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</si>
  <si>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</si>
  <si>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</si>
  <si>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</si>
  <si>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</si>
  <si>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</si>
  <si>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</si>
  <si>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</si>
  <si>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</si>
  <si>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</si>
  <si>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</si>
  <si>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</si>
  <si>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</si>
  <si>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</si>
  <si>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</si>
  <si>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</si>
  <si>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</si>
  <si>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</si>
  <si>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</si>
  <si>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</si>
  <si>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</si>
  <si>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</si>
  <si>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</si>
  <si>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</si>
  <si>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</si>
  <si>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</si>
  <si>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</si>
  <si>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</si>
  <si>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</si>
  <si>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</si>
  <si>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</si>
  <si>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</si>
  <si>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</si>
  <si>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</si>
  <si>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</si>
  <si>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</si>
  <si>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</si>
  <si>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</si>
  <si>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</si>
  <si>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</si>
  <si>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</si>
  <si>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</si>
  <si>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</si>
  <si>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</si>
  <si>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</si>
  <si>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</si>
  <si>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</si>
  <si>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</si>
  <si>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</si>
  <si>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</si>
  <si>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</si>
  <si>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</si>
  <si>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</si>
  <si>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</si>
  <si>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</si>
  <si>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</si>
  <si>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</si>
  <si>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</si>
  <si>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</si>
  <si>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</si>
  <si>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</si>
  <si>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</si>
  <si>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</si>
  <si>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</si>
  <si>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</si>
  <si>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</si>
  <si>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</si>
  <si>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</si>
  <si>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</si>
  <si>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</si>
  <si>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</si>
  <si>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</si>
  <si>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</si>
  <si>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</si>
  <si>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</si>
  <si>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</si>
  <si>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</si>
  <si>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</si>
  <si>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</si>
  <si>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</si>
  <si>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</si>
  <si>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</si>
  <si>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</si>
  <si>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</si>
  <si>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</si>
  <si>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</si>
  <si>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</si>
  <si>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</si>
  <si>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</si>
  <si>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</si>
  <si>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</si>
  <si>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</si>
  <si>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</si>
  <si>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</si>
  <si>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</si>
  <si>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</si>
  <si>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</si>
  <si>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</si>
  <si>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</si>
  <si>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</si>
  <si>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</si>
  <si>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</si>
  <si>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</si>
  <si>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</si>
  <si>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</si>
  <si>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</si>
  <si>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</si>
  <si>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</si>
  <si>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</si>
  <si>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</si>
  <si>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</si>
  <si>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</si>
  <si>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</si>
  <si>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</si>
  <si>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</si>
  <si>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</si>
  <si>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</si>
  <si>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</si>
  <si>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</si>
  <si>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</si>
  <si>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</si>
  <si>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</si>
  <si>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</si>
  <si>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</si>
  <si>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</si>
  <si>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</si>
  <si>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</si>
  <si>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</si>
  <si>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</si>
  <si>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</si>
  <si>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</si>
  <si>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</si>
  <si>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</si>
  <si>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</si>
  <si>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</si>
  <si>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</si>
  <si>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</si>
  <si>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</si>
  <si>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</si>
  <si>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</si>
  <si>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</si>
  <si>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</si>
  <si>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</si>
  <si>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</si>
  <si>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</si>
  <si>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</si>
  <si>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</si>
  <si>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</si>
  <si>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</si>
  <si>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</si>
  <si>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</si>
  <si>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</si>
  <si>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</si>
  <si>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</si>
  <si>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</si>
  <si>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</si>
  <si>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</si>
  <si>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</si>
  <si>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</si>
  <si>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</si>
  <si>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</si>
  <si>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</si>
  <si>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</si>
  <si>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</si>
  <si>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</si>
  <si>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</si>
  <si>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</si>
  <si>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</si>
  <si>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</si>
  <si>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</si>
  <si>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</si>
  <si>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</si>
  <si>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</si>
  <si>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</si>
  <si>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</si>
  <si>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</si>
  <si>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</si>
  <si>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</si>
  <si>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</si>
  <si>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</si>
  <si>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</si>
  <si>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</si>
  <si>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</si>
  <si>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</si>
  <si>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</si>
  <si>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</si>
  <si>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</si>
  <si>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</si>
  <si>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</si>
  <si>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</si>
  <si>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</si>
  <si>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</si>
  <si>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</si>
  <si>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</si>
  <si>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</si>
  <si>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</si>
  <si>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</si>
  <si>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</si>
  <si>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</si>
  <si>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</si>
  <si>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</si>
  <si>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</si>
  <si>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</si>
  <si>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</si>
  <si>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</si>
  <si>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</si>
  <si>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</si>
  <si>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</si>
  <si>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</si>
  <si>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</si>
  <si>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</si>
  <si>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</si>
  <si>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</si>
  <si>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</si>
  <si>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</si>
  <si>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</si>
  <si>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</si>
  <si>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</si>
  <si>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</si>
  <si>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</si>
  <si>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</si>
  <si>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</si>
  <si>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</si>
  <si>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</si>
  <si>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</si>
  <si>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</si>
  <si>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</si>
  <si>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</si>
  <si>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</si>
  <si>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</si>
  <si>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</si>
  <si>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</si>
  <si>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</si>
  <si>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</si>
  <si>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</si>
  <si>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</si>
  <si>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</si>
  <si>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</si>
  <si>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</si>
  <si>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</si>
  <si>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</si>
  <si>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</si>
  <si>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</si>
  <si>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</si>
  <si>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</si>
  <si>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</si>
  <si>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</si>
  <si>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</si>
  <si>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</si>
  <si>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</si>
  <si>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</si>
  <si>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</si>
  <si>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</si>
  <si>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</si>
  <si>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</si>
  <si>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</si>
  <si>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</si>
  <si>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</si>
  <si>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</si>
  <si>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</si>
  <si>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</si>
  <si>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</si>
  <si>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</si>
  <si>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</si>
  <si>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</si>
  <si>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</si>
  <si>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</si>
  <si>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</si>
  <si>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</si>
  <si>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</si>
  <si>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</si>
  <si>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</si>
  <si>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</si>
  <si>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</si>
  <si>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</si>
  <si>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</si>
  <si>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</si>
  <si>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</si>
  <si>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</si>
  <si>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</si>
  <si>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</si>
  <si>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</si>
  <si>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</si>
  <si>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</si>
  <si>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</si>
  <si>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</si>
  <si>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</si>
  <si>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</si>
  <si>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</si>
  <si>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</si>
  <si>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</si>
  <si>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</si>
  <si>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</si>
  <si>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</si>
  <si>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</si>
  <si>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</si>
  <si>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</si>
  <si>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</si>
  <si>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</si>
  <si>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</si>
  <si>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</si>
  <si>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</si>
  <si>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</si>
  <si>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</si>
  <si>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</si>
  <si>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</si>
  <si>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</si>
  <si>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</si>
  <si>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</si>
  <si>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</si>
  <si>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</si>
  <si>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</si>
  <si>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</si>
  <si>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</si>
  <si>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</si>
  <si>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</si>
  <si>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</si>
  <si>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</si>
  <si>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</si>
  <si>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</si>
  <si>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</si>
  <si>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</si>
  <si>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</si>
  <si>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</si>
  <si>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</si>
  <si>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</si>
  <si>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</si>
  <si>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</si>
  <si>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</si>
  <si>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</si>
  <si>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</si>
  <si>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</si>
  <si>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</si>
  <si>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</si>
  <si>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</si>
  <si>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</si>
  <si>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</si>
  <si>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</si>
  <si>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</si>
  <si>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</si>
  <si>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</si>
  <si>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</si>
  <si>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</si>
  <si>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</si>
  <si>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</si>
  <si>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</si>
  <si>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</si>
  <si>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</si>
  <si>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</si>
  <si>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</si>
  <si>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</si>
  <si>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</si>
  <si>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</si>
  <si>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</si>
  <si>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</si>
  <si>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</si>
  <si>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</si>
  <si>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</si>
  <si>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</si>
  <si>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</si>
  <si>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</si>
  <si>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</si>
  <si>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</si>
  <si>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</si>
  <si>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</si>
  <si>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</si>
  <si>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</si>
  <si>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</si>
  <si>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</si>
  <si>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</si>
  <si>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</si>
  <si>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</si>
  <si>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</si>
  <si>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</si>
  <si>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</si>
  <si>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</si>
  <si>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</si>
  <si>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</si>
  <si>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</si>
  <si>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</si>
  <si>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</si>
  <si>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</si>
  <si>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</si>
  <si>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</si>
  <si>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</si>
  <si>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</si>
  <si>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</si>
  <si>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</si>
  <si>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</si>
  <si>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</si>
  <si>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</si>
  <si>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</si>
  <si>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</si>
  <si>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</si>
  <si>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</si>
  <si>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</si>
  <si>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</si>
  <si>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</si>
  <si>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</si>
  <si>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</si>
  <si>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</si>
  <si>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</si>
  <si>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</si>
  <si>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</si>
  <si>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</si>
  <si>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</si>
  <si>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</si>
  <si>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</si>
  <si>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</si>
  <si>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</si>
  <si>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</si>
  <si>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</si>
  <si>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</si>
  <si>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</si>
  <si>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</si>
  <si>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</si>
  <si>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</si>
  <si>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</si>
  <si>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</si>
  <si>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</si>
  <si>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</si>
  <si>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</si>
  <si>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</si>
  <si>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</si>
  <si>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</si>
  <si>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</si>
  <si>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</si>
  <si>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</si>
  <si>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</si>
  <si>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</si>
  <si>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</si>
  <si>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</si>
  <si>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</si>
  <si>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</si>
  <si>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</si>
  <si>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</si>
  <si>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</si>
  <si>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</si>
  <si>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</si>
  <si>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</si>
  <si>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</si>
  <si>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</si>
  <si>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</si>
  <si>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</si>
  <si>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</si>
  <si>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</si>
  <si>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</si>
  <si>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</si>
  <si>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</si>
  <si>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</si>
  <si>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</si>
  <si>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</si>
  <si>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</si>
  <si>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</si>
  <si>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</si>
  <si>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</si>
  <si>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</si>
  <si>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</si>
  <si>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</si>
  <si>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</si>
  <si>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</si>
  <si>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</si>
  <si>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</si>
  <si>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</si>
  <si>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</si>
  <si>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</si>
  <si>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</si>
  <si>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</si>
  <si>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</si>
  <si>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</si>
  <si>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</si>
  <si>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</si>
  <si>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</si>
  <si>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</si>
  <si>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</si>
  <si>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</si>
  <si>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</si>
  <si>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</si>
  <si>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</si>
  <si>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</si>
  <si>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</si>
  <si>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</si>
  <si>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</si>
  <si>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</si>
  <si>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</si>
  <si>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</si>
  <si>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</si>
  <si>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</si>
  <si>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</si>
  <si>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</si>
  <si>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</si>
  <si>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</si>
  <si>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</si>
  <si>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</si>
  <si>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</si>
  <si>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</si>
  <si>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</si>
  <si>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</si>
  <si>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</si>
  <si>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</si>
  <si>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</si>
  <si>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</si>
  <si>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</si>
  <si>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</si>
  <si>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</si>
  <si>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</si>
  <si>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</si>
  <si>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</si>
  <si>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</si>
  <si>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</si>
  <si>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</si>
  <si>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</si>
  <si>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</si>
  <si>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</si>
  <si>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</si>
  <si>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</si>
  <si>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</si>
  <si>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</si>
  <si>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</si>
  <si>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</si>
  <si>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</si>
  <si>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</si>
  <si>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</si>
  <si>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</si>
  <si>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</si>
  <si>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</si>
  <si>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</si>
  <si>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</si>
  <si>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</si>
  <si>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</si>
  <si>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</si>
  <si>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</si>
  <si>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</si>
  <si>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</si>
  <si>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</si>
  <si>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</si>
  <si>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</si>
  <si>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</si>
  <si>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</si>
  <si>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</si>
  <si>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</si>
  <si>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</si>
  <si>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</si>
  <si>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</si>
  <si>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</si>
  <si>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</si>
  <si>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</si>
  <si>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</si>
  <si>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</si>
  <si>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</si>
  <si>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</si>
  <si>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</si>
  <si>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</si>
  <si>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</si>
  <si>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</si>
  <si>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</si>
  <si>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</si>
  <si>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</si>
  <si>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</si>
  <si>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</si>
  <si>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</si>
  <si>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</si>
  <si>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</si>
  <si>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</si>
  <si>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</si>
  <si>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</si>
  <si>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</si>
  <si>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</si>
  <si>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</si>
  <si>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</si>
  <si>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</si>
  <si>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</si>
  <si>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</si>
  <si>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</si>
  <si>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</si>
  <si>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</si>
  <si>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</si>
  <si>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</si>
  <si>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</si>
  <si>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</si>
  <si>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</si>
  <si>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</si>
  <si>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</si>
  <si>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</si>
  <si>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</si>
  <si>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</si>
  <si>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</si>
  <si>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</si>
  <si>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</si>
  <si>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</si>
  <si>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</si>
  <si>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</si>
  <si>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</si>
  <si>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</si>
  <si>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</si>
  <si>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</si>
  <si>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</si>
  <si>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</si>
  <si>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</si>
  <si>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</si>
  <si>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</si>
  <si>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</si>
  <si>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</si>
  <si>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</si>
  <si>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</si>
  <si>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</si>
  <si>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</si>
  <si>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</si>
  <si>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</si>
  <si>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</si>
  <si>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</si>
  <si>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</si>
  <si>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</si>
  <si>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</si>
  <si>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</si>
  <si>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</si>
  <si>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</si>
  <si>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</si>
  <si>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</si>
  <si>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</si>
  <si>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</si>
  <si>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</si>
  <si>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</si>
  <si>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</si>
  <si>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</si>
  <si>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</si>
  <si>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</si>
  <si>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</si>
  <si>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</si>
  <si>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</si>
  <si>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</si>
  <si>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</si>
  <si>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</si>
  <si>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</si>
  <si>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</si>
  <si>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</si>
  <si>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</si>
  <si>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</si>
  <si>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</si>
  <si>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</si>
  <si>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</si>
  <si>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</si>
  <si>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</si>
  <si>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</si>
  <si>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</si>
  <si>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</si>
  <si>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</si>
  <si>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</si>
  <si>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</si>
  <si>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</si>
  <si>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</si>
  <si>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</si>
  <si>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</si>
  <si>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</si>
  <si>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</si>
  <si>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</si>
  <si>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</si>
  <si>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</si>
  <si>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</si>
  <si>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</si>
  <si>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</si>
  <si>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</si>
  <si>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</si>
  <si>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</si>
  <si>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</si>
  <si>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</si>
  <si>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</si>
  <si>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</si>
  <si>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</si>
  <si>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</si>
  <si>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</si>
  <si>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</si>
  <si>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</si>
  <si>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</si>
  <si>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</si>
  <si>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</si>
  <si>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</si>
  <si>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</si>
  <si>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</si>
  <si>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</si>
  <si>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</si>
  <si>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</si>
  <si>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</si>
  <si>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</si>
  <si>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</si>
  <si>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</si>
  <si>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</si>
  <si>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</si>
  <si>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</si>
  <si>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</si>
  <si>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</si>
  <si>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</si>
  <si>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</si>
  <si>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</si>
  <si>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</si>
  <si>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</si>
  <si>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</si>
  <si>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</si>
  <si>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</si>
  <si>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</si>
  <si>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</si>
  <si>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</si>
  <si>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</si>
  <si>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</si>
  <si>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</si>
  <si>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</si>
  <si>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</si>
  <si>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</si>
  <si>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</si>
  <si>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</si>
  <si>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</si>
  <si>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</si>
  <si>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</si>
  <si>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</si>
  <si>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</si>
  <si>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</si>
  <si>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</si>
  <si>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</si>
  <si>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</si>
  <si>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</si>
  <si>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</si>
  <si>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</si>
  <si>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</si>
  <si>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</si>
  <si>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</si>
  <si>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</si>
  <si>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</si>
  <si>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</si>
  <si>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</si>
  <si>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</si>
  <si>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</si>
  <si>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</si>
  <si>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</si>
  <si>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</si>
  <si>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</si>
  <si>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</si>
  <si>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</si>
  <si>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</si>
  <si>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</si>
  <si>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</si>
  <si>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</si>
  <si>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</si>
  <si>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</si>
  <si>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</si>
  <si>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</si>
  <si>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</si>
  <si>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</si>
  <si>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</si>
  <si>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</si>
  <si>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</si>
  <si>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</si>
  <si>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</si>
  <si>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</si>
  <si>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</si>
  <si>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</si>
  <si>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</si>
  <si>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</si>
  <si>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</si>
  <si>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</si>
  <si>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</si>
  <si>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</si>
  <si>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</si>
  <si>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</si>
  <si>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</si>
  <si>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</si>
  <si>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</si>
  <si>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</si>
  <si>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</si>
  <si>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</si>
  <si>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</si>
  <si>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</si>
  <si>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</si>
  <si>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</si>
  <si>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</si>
  <si>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</si>
  <si>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</si>
  <si>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</si>
  <si>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</si>
  <si>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</si>
  <si>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</si>
  <si>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</si>
  <si>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</si>
  <si>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</si>
  <si>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</si>
  <si>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</si>
  <si>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</si>
  <si>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</si>
  <si>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</si>
  <si>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</si>
  <si>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</si>
  <si>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</si>
  <si>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</si>
  <si>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</si>
  <si>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</si>
  <si>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</si>
  <si>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</si>
  <si>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</si>
  <si>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</si>
  <si>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</si>
  <si>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</si>
  <si>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</si>
  <si>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</si>
  <si>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</si>
  <si>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</si>
  <si>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</si>
  <si>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</si>
  <si>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</si>
  <si>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</si>
  <si>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</si>
  <si>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</si>
  <si>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</si>
  <si>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</si>
  <si>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</si>
  <si>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</si>
  <si>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</si>
  <si>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</si>
  <si>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</si>
  <si>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</si>
  <si>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</si>
  <si>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</si>
  <si>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</si>
  <si>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</si>
  <si>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</si>
  <si>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</si>
  <si>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</si>
  <si>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</si>
  <si>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</si>
  <si>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</si>
  <si>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</si>
  <si>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</si>
  <si>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</si>
  <si>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</si>
  <si>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</si>
  <si>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</si>
  <si>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</si>
  <si>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</si>
  <si>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</si>
  <si>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</si>
  <si>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</si>
  <si>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</si>
  <si>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</si>
  <si>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</si>
  <si>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</si>
  <si>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</si>
  <si>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</si>
  <si>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</si>
  <si>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</si>
  <si>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</si>
  <si>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</si>
  <si>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</si>
  <si>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</si>
  <si>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</si>
  <si>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</si>
  <si>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</si>
  <si>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</si>
  <si>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</si>
  <si>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</si>
  <si>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</si>
  <si>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</si>
  <si>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</si>
  <si>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</si>
  <si>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</si>
  <si>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</si>
  <si>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</si>
  <si>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</si>
  <si>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</si>
  <si>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</si>
  <si>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</si>
  <si>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</si>
  <si>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</si>
  <si>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</si>
  <si>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</si>
  <si>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</si>
  <si>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</si>
  <si>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</si>
  <si>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</si>
  <si>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</si>
  <si>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</si>
  <si>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</si>
  <si>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</si>
  <si>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</si>
  <si>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</si>
  <si>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</si>
  <si>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</si>
  <si>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</si>
  <si>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</si>
  <si>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</si>
  <si>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</si>
  <si>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</si>
  <si>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</si>
  <si>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</si>
  <si>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</si>
  <si>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</si>
  <si>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</si>
  <si>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</si>
  <si>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</si>
  <si>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</si>
  <si>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</si>
  <si>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</si>
  <si>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</si>
  <si>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</si>
  <si>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</si>
  <si>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</si>
  <si>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</si>
  <si>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</si>
  <si>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</si>
  <si>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</si>
  <si>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</si>
  <si>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</si>
  <si>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</si>
  <si>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</si>
  <si>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</si>
  <si>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</si>
  <si>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</si>
  <si>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</si>
  <si>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</si>
  <si>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</si>
  <si>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</si>
  <si>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</si>
  <si>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</si>
  <si>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</si>
  <si>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</si>
  <si>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</si>
  <si>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</si>
  <si>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</si>
  <si>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</si>
  <si>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</si>
  <si>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</si>
  <si>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</si>
  <si>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</si>
  <si>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</si>
  <si>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</si>
  <si>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</si>
  <si>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</si>
  <si>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</si>
  <si>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</si>
  <si>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</si>
  <si>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</si>
  <si>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</si>
  <si>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</si>
  <si>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</si>
  <si>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</si>
  <si>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</si>
  <si>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</si>
  <si>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</si>
  <si>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</si>
  <si>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</si>
  <si>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</si>
  <si>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</si>
  <si>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</si>
  <si>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</si>
  <si>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</si>
  <si>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</si>
  <si>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</si>
  <si>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</si>
  <si>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</si>
  <si>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</si>
  <si>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</si>
  <si>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</si>
  <si>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</si>
  <si>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</si>
  <si>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</si>
  <si>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</si>
  <si>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</si>
  <si>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</si>
  <si>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</si>
  <si>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</si>
  <si>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</si>
  <si>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</si>
  <si>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</si>
  <si>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</si>
  <si>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</si>
  <si>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</si>
  <si>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</si>
  <si>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</si>
  <si>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</si>
  <si>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</si>
  <si>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</si>
  <si>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</si>
  <si>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</si>
  <si>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</si>
  <si>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</si>
  <si>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</si>
  <si>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</si>
  <si>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</si>
  <si>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</si>
  <si>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</si>
  <si>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</si>
  <si>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</si>
  <si>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</si>
  <si>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</si>
  <si>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</si>
  <si>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</si>
  <si>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</si>
  <si>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</si>
  <si>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</si>
  <si>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</si>
  <si>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</si>
  <si>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</si>
  <si>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</si>
  <si>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</si>
  <si>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</si>
  <si>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</si>
  <si>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</si>
  <si>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</si>
  <si>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</si>
  <si>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</si>
  <si>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</si>
  <si>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</si>
  <si>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</si>
  <si>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</si>
  <si>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</si>
  <si>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</si>
  <si>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</si>
  <si>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</si>
  <si>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</si>
  <si>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</si>
  <si>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</si>
  <si>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</si>
  <si>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</si>
  <si>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</si>
  <si>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</si>
  <si>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</si>
  <si>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</si>
  <si>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</si>
  <si>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</si>
  <si>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</si>
  <si>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</si>
  <si>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</si>
  <si>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</si>
  <si>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</si>
  <si>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</si>
  <si>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</si>
  <si>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</si>
  <si>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</si>
  <si>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</si>
  <si>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</si>
  <si>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</si>
  <si>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</si>
  <si>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</si>
  <si>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</si>
  <si>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</si>
  <si>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</si>
  <si>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</si>
  <si>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</si>
  <si>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</si>
  <si>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</si>
  <si>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</si>
  <si>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</si>
  <si>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</si>
  <si>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</si>
  <si>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</si>
  <si>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</si>
  <si>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</si>
  <si>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</si>
  <si>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</si>
  <si>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</si>
  <si>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</si>
  <si>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</si>
  <si>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</si>
  <si>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</si>
  <si>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</si>
  <si>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</si>
  <si>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</si>
  <si>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</si>
  <si>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</si>
  <si>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</si>
  <si>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</si>
  <si>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</si>
  <si>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</si>
  <si>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</si>
  <si>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</si>
  <si>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</si>
  <si>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</si>
  <si>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</si>
  <si>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</si>
  <si>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</si>
  <si>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</si>
  <si>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</si>
  <si>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</si>
  <si>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</si>
  <si>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</si>
  <si>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</si>
  <si>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</si>
  <si>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</si>
  <si>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</si>
  <si>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</si>
  <si>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</si>
  <si>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</si>
  <si>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</si>
  <si>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</si>
  <si>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</si>
  <si>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</si>
  <si>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</si>
  <si>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</si>
  <si>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</si>
  <si>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</si>
  <si>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</si>
  <si>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</si>
  <si>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</si>
  <si>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</si>
  <si>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</si>
  <si>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</si>
  <si>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</si>
  <si>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</si>
  <si>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</si>
  <si>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</si>
  <si>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</si>
  <si>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</si>
  <si>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</si>
  <si>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</si>
  <si>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</si>
  <si>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</si>
  <si>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</si>
  <si>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</si>
  <si>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</si>
  <si>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</si>
  <si>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</si>
  <si>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</si>
  <si>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</si>
  <si>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</si>
  <si>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</si>
  <si>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</si>
  <si>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</si>
  <si>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</si>
  <si>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</si>
  <si>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</si>
  <si>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</si>
  <si>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</si>
  <si>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</si>
  <si>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</si>
  <si>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</si>
  <si>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</si>
  <si>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</si>
  <si>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</si>
  <si>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</si>
  <si>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</si>
  <si>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</si>
  <si>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</si>
  <si>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</si>
  <si>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</si>
  <si>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</si>
  <si>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</si>
  <si>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</si>
  <si>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</si>
  <si>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</si>
  <si>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</si>
  <si>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</si>
  <si>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</si>
  <si>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</si>
  <si>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</si>
  <si>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</si>
  <si>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</si>
  <si>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</si>
  <si>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</si>
  <si>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</si>
  <si>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</si>
  <si>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</si>
  <si>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</si>
  <si>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</si>
  <si>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</si>
  <si>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</si>
  <si>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</si>
  <si>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</si>
  <si>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</si>
  <si>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</si>
  <si>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</si>
  <si>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</si>
  <si>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</si>
  <si>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</si>
  <si>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</si>
  <si>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</si>
  <si>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</si>
  <si>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</si>
  <si>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</si>
  <si>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</si>
  <si>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</si>
  <si>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</si>
  <si>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</si>
  <si>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</si>
  <si>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</si>
  <si>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</si>
  <si>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</si>
  <si>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</si>
  <si>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</si>
  <si>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</si>
  <si>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</si>
  <si>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</si>
  <si>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</si>
  <si>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</si>
  <si>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</si>
  <si>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</si>
  <si>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</si>
  <si>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</si>
  <si>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</si>
  <si>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</si>
  <si>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</si>
  <si>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</si>
  <si>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</si>
  <si>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</si>
  <si>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</si>
  <si>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</si>
  <si>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</si>
  <si>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</si>
  <si>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</si>
  <si>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</si>
  <si>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</si>
  <si>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</si>
  <si>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</si>
  <si>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</si>
  <si>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</si>
  <si>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</si>
  <si>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</si>
  <si>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</si>
  <si>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</si>
  <si>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</si>
  <si>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</si>
  <si>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</si>
  <si>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</si>
  <si>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</si>
  <si>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</si>
  <si>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</si>
  <si>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</si>
  <si>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</si>
  <si>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</si>
  <si>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</si>
  <si>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</si>
  <si>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</si>
  <si>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</si>
  <si>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</si>
  <si>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</si>
  <si>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</si>
  <si>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</si>
  <si>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</si>
  <si>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</si>
  <si>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</si>
  <si>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</si>
  <si>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</si>
  <si>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</si>
  <si>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</si>
  <si>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</si>
  <si>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</si>
  <si>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</si>
  <si>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</si>
  <si>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</si>
  <si>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</si>
  <si>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</si>
  <si>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</si>
  <si>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</si>
  <si>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</si>
  <si>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</si>
  <si>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</si>
  <si>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</si>
  <si>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</si>
  <si>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</si>
  <si>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</si>
  <si>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</si>
  <si>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</si>
  <si>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</si>
  <si>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</si>
  <si>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</si>
  <si>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</si>
  <si>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</si>
  <si>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</si>
  <si>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</si>
  <si>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</si>
  <si>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</si>
  <si>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</si>
  <si>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</si>
  <si>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</si>
  <si>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</si>
  <si>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</si>
  <si>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</si>
  <si>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</si>
  <si>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</si>
  <si>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</si>
  <si>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</si>
  <si>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</si>
  <si>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</si>
  <si>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</si>
  <si>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</si>
  <si>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</si>
  <si>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</si>
  <si>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</si>
  <si>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</si>
  <si>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</si>
  <si>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</si>
  <si>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</si>
  <si>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</si>
  <si>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</si>
  <si>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</si>
  <si>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</si>
  <si>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</si>
  <si>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</si>
  <si>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</si>
  <si>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</si>
  <si>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</si>
  <si>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</si>
  <si>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</si>
  <si>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</si>
  <si>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</si>
  <si>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</si>
  <si>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</si>
  <si>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</si>
  <si>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</si>
  <si>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</si>
  <si>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</si>
  <si>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</si>
  <si>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</si>
  <si>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</si>
  <si>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</si>
  <si>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</si>
  <si>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</si>
  <si>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</si>
  <si>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</si>
  <si>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</si>
  <si>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</si>
  <si>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</si>
  <si>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</si>
  <si>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</si>
  <si>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</si>
  <si>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</si>
  <si>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</si>
  <si>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</si>
  <si>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</si>
  <si>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</si>
  <si>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</si>
  <si>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</si>
  <si>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</si>
  <si>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</si>
  <si>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</si>
  <si>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</si>
  <si>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</si>
  <si>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</si>
  <si>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</si>
  <si>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</si>
  <si>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</si>
  <si>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</si>
  <si>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</si>
  <si>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</si>
  <si>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</si>
  <si>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</si>
  <si>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</si>
  <si>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</si>
  <si>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</si>
  <si>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</si>
  <si>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</si>
  <si>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</si>
  <si>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</si>
  <si>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</si>
  <si>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</si>
  <si>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</si>
  <si>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</si>
  <si>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</si>
  <si>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</si>
  <si>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</si>
  <si>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</si>
  <si>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</si>
  <si>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</si>
  <si>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</si>
  <si>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</si>
  <si>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</si>
  <si>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</si>
  <si>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</si>
  <si>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</si>
  <si>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</si>
  <si>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</si>
  <si>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</si>
  <si>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</si>
  <si>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</si>
  <si>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</si>
  <si>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</si>
  <si>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</si>
  <si>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</si>
  <si>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</si>
  <si>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</si>
  <si>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</si>
  <si>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</si>
  <si>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</si>
  <si>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</si>
  <si>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</si>
  <si>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</si>
  <si>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</si>
  <si>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</si>
  <si>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</si>
  <si>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</si>
  <si>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</si>
  <si>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</si>
  <si>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</si>
  <si>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</si>
  <si>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</si>
  <si>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</si>
  <si>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</si>
  <si>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</si>
  <si>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</si>
  <si>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</si>
  <si>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</si>
  <si>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</si>
  <si>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</si>
  <si>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</si>
  <si>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</si>
  <si>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</si>
  <si>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</si>
  <si>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</si>
  <si>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</si>
  <si>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</si>
  <si>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</si>
  <si>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</si>
  <si>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</si>
  <si>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</si>
  <si>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</si>
  <si>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</si>
  <si>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</si>
  <si>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</si>
  <si>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</si>
  <si>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</si>
  <si>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</si>
  <si>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</si>
  <si>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</si>
  <si>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</si>
  <si>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</si>
  <si>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</si>
  <si>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</si>
  <si>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</si>
  <si>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</si>
  <si>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</si>
  <si>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</si>
  <si>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</si>
  <si>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</si>
  <si>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</si>
  <si>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</si>
  <si>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</si>
  <si>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</si>
  <si>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</si>
  <si>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</si>
  <si>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</si>
  <si>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</si>
  <si>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</si>
  <si>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</si>
  <si>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</si>
  <si>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</si>
  <si>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</si>
  <si>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</si>
  <si>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</si>
  <si>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</si>
  <si>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</si>
  <si>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</si>
  <si>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</si>
  <si>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</si>
  <si>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</si>
  <si>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</si>
  <si>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</si>
  <si>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</si>
  <si>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</si>
  <si>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</si>
  <si>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</si>
  <si>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</si>
  <si>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</si>
  <si>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</si>
  <si>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</si>
  <si>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</si>
  <si>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</si>
  <si>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</si>
  <si>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</si>
  <si>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</si>
  <si>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</si>
  <si>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</si>
  <si>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</si>
  <si>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</si>
  <si>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</si>
  <si>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</si>
  <si>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</si>
  <si>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</si>
  <si>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</si>
  <si>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</si>
  <si>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</si>
  <si>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</si>
  <si>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</si>
  <si>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</si>
  <si>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</si>
  <si>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</si>
  <si>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</si>
  <si>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</si>
  <si>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</si>
  <si>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</si>
  <si>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</si>
  <si>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</si>
  <si>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</si>
  <si>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</si>
  <si>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</si>
  <si>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</si>
  <si>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</si>
  <si>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</si>
  <si>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</si>
  <si>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</si>
  <si>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</si>
  <si>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</si>
  <si>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</si>
  <si>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</si>
  <si>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</si>
  <si>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</si>
  <si>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</si>
  <si>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</si>
  <si>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</si>
  <si>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</si>
  <si>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</si>
  <si>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</si>
  <si>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</si>
  <si>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</si>
  <si>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</si>
  <si>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</si>
  <si>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</si>
  <si>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</si>
  <si>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</si>
  <si>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</si>
  <si>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</si>
  <si>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</si>
  <si>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</si>
  <si>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</si>
  <si>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</si>
  <si>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</si>
  <si>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</si>
  <si>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</si>
  <si>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</si>
  <si>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</si>
  <si>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</si>
  <si>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</si>
  <si>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</si>
  <si>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</si>
  <si>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</si>
  <si>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</si>
  <si>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</si>
  <si>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</si>
  <si>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</si>
  <si>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</si>
  <si>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</si>
  <si>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</si>
  <si>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</si>
  <si>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</si>
  <si>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</si>
  <si>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</si>
  <si>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</si>
  <si>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</si>
  <si>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</si>
  <si>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</si>
  <si>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</si>
  <si>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</si>
  <si>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</si>
  <si>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</si>
  <si>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</si>
  <si>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</si>
  <si>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</si>
  <si>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</si>
  <si>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</si>
  <si>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</si>
  <si>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</si>
  <si>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</si>
  <si>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</si>
  <si>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</si>
  <si>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</si>
  <si>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</si>
  <si>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</si>
  <si>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</si>
  <si>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</si>
  <si>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</si>
  <si>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</si>
  <si>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</si>
  <si>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</si>
  <si>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</si>
  <si>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</si>
  <si>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</si>
  <si>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</si>
  <si>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</si>
  <si>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</si>
  <si>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</si>
  <si>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</si>
  <si>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</si>
  <si>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</si>
  <si>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</si>
  <si>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</si>
  <si>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</si>
  <si>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</si>
  <si>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</si>
  <si>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</si>
  <si>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</si>
  <si>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</si>
  <si>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</si>
  <si>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</si>
  <si>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</si>
  <si>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</si>
  <si>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</si>
  <si>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</si>
  <si>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</si>
  <si>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</si>
  <si>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</si>
  <si>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</si>
  <si>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</si>
  <si>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</si>
  <si>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</si>
  <si>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</si>
  <si>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</si>
  <si>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</si>
  <si>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</si>
  <si>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</si>
  <si>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</si>
  <si>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</si>
  <si>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</si>
  <si>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</si>
  <si>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</si>
  <si>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</si>
  <si>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</si>
  <si>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</si>
  <si>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</si>
  <si>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</si>
  <si>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</si>
  <si>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</si>
  <si>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</si>
  <si>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</si>
  <si>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</si>
  <si>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</si>
  <si>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</si>
  <si>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</si>
  <si>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</si>
  <si>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</si>
  <si>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</si>
  <si>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</si>
  <si>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</si>
  <si>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</si>
  <si>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</si>
  <si>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</si>
  <si>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</si>
  <si>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</si>
  <si>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</si>
  <si>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</si>
  <si>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</si>
  <si>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</si>
  <si>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</si>
  <si>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</si>
  <si>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</si>
  <si>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</si>
  <si>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</si>
  <si>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</si>
  <si>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</si>
  <si>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</si>
  <si>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</si>
  <si>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</si>
  <si>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</si>
  <si>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</si>
  <si>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</si>
  <si>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</si>
  <si>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</si>
  <si>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</si>
  <si>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</si>
  <si>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</si>
  <si>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</si>
  <si>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</si>
  <si>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</si>
  <si>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</si>
  <si>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</si>
  <si>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</si>
  <si>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</si>
  <si>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</si>
  <si>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</si>
  <si>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</si>
  <si>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</si>
  <si>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</si>
  <si>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</si>
  <si>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</si>
  <si>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</si>
  <si>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</si>
  <si>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</si>
  <si>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</si>
  <si>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</si>
  <si>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</si>
  <si>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</si>
  <si>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</si>
  <si>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</si>
  <si>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</si>
  <si>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</si>
  <si>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</si>
  <si>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</si>
  <si>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</si>
  <si>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</si>
  <si>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</si>
  <si>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</si>
  <si>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</si>
  <si>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</si>
  <si>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</si>
  <si>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</si>
  <si>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</si>
  <si>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</si>
  <si>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</si>
  <si>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</si>
  <si>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</si>
  <si>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</si>
  <si>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</si>
  <si>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</si>
  <si>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</si>
  <si>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</si>
  <si>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</si>
  <si>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</si>
  <si>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</si>
  <si>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</si>
  <si>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</si>
  <si>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</si>
  <si>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</si>
  <si>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</si>
  <si>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</si>
  <si>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</si>
  <si>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</si>
  <si>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</si>
  <si>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</si>
  <si>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</si>
  <si>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</si>
  <si>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</si>
  <si>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</si>
  <si>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</si>
  <si>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</si>
  <si>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</si>
  <si>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</si>
  <si>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</si>
  <si>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</si>
  <si>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</si>
  <si>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</si>
  <si>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</si>
  <si>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</si>
  <si>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</si>
  <si>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</si>
  <si>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</si>
  <si>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</si>
  <si>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</si>
  <si>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</si>
  <si>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</si>
  <si>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</si>
  <si>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</si>
  <si>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</si>
  <si>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</si>
  <si>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</si>
  <si>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</si>
  <si>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</si>
  <si>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</si>
  <si>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</si>
  <si>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</si>
  <si>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</si>
  <si>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</si>
  <si>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</si>
  <si>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</si>
  <si>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</si>
  <si>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</si>
  <si>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</si>
  <si>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</si>
  <si>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</si>
  <si>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</si>
  <si>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</si>
  <si>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</si>
  <si>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</si>
  <si>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</si>
  <si>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</si>
  <si>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</si>
  <si>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</si>
  <si>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</si>
  <si>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</si>
  <si>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</si>
  <si>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</si>
  <si>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</si>
  <si>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</si>
  <si>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</si>
  <si>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</si>
  <si>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</si>
  <si>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</si>
  <si>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</si>
  <si>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</si>
  <si>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</si>
  <si>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</si>
  <si>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</si>
  <si>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</si>
  <si>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</si>
  <si>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</si>
  <si>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</si>
  <si>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</si>
  <si>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</si>
  <si>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</si>
  <si>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</si>
  <si>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</si>
  <si>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</si>
  <si>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</si>
  <si>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</si>
  <si>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</si>
  <si>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</si>
  <si>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</si>
  <si>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</si>
  <si>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</si>
  <si>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</si>
  <si>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</si>
  <si>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</si>
  <si>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</si>
  <si>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</si>
  <si>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</si>
  <si>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</si>
  <si>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</si>
  <si>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</si>
  <si>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</si>
  <si>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</si>
  <si>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</si>
  <si>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</si>
  <si>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</si>
  <si>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</si>
  <si>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</si>
  <si>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</si>
  <si>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</si>
  <si>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</si>
  <si>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</si>
  <si>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</si>
  <si>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</si>
  <si>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</si>
  <si>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</si>
  <si>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</si>
  <si>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</si>
  <si>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</si>
  <si>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</si>
  <si>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</si>
  <si>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</si>
  <si>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</si>
  <si>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</si>
  <si>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</si>
  <si>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</si>
  <si>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</si>
  <si>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</si>
  <si>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</si>
  <si>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</si>
  <si>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</si>
  <si>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</si>
  <si>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</si>
  <si>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</si>
  <si>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</si>
  <si>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</si>
  <si>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</si>
  <si>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</si>
  <si>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</si>
  <si>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</si>
  <si>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</si>
  <si>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</si>
  <si>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</si>
  <si>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</si>
  <si>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</si>
  <si>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</si>
  <si>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</si>
  <si>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</si>
  <si>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</si>
  <si>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</si>
  <si>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</si>
  <si>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</si>
  <si>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</si>
  <si>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</si>
  <si>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</si>
  <si>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</si>
  <si>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</si>
  <si>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</si>
  <si>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</si>
  <si>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</si>
  <si>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</si>
  <si>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</si>
  <si>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</si>
  <si>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</si>
  <si>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</si>
  <si>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</si>
  <si>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</si>
  <si>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</si>
  <si>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</si>
  <si>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</si>
  <si>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</si>
  <si>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</si>
  <si>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</si>
  <si>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</si>
  <si>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</si>
  <si>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</si>
  <si>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</si>
  <si>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</si>
  <si>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</si>
  <si>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</si>
  <si>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</si>
  <si>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</si>
  <si>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</si>
  <si>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</si>
  <si>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</si>
  <si>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</si>
  <si>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</si>
  <si>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</si>
  <si>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</si>
  <si>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</si>
  <si>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</si>
  <si>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</si>
  <si>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</si>
  <si>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</si>
  <si>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</si>
  <si>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</si>
  <si>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</si>
  <si>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</si>
  <si>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</si>
  <si>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</si>
  <si>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</si>
  <si>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</si>
  <si>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</si>
  <si>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</si>
  <si>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</si>
  <si>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</si>
  <si>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</si>
  <si>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</si>
  <si>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</si>
  <si>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</si>
  <si>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</si>
  <si>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</si>
  <si>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</si>
  <si>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</si>
  <si>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</si>
  <si>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</si>
  <si>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</si>
  <si>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</si>
  <si>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</si>
  <si>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</si>
  <si>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</si>
  <si>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</si>
  <si>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</si>
  <si>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</si>
  <si>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</si>
  <si>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</si>
  <si>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</si>
  <si>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</si>
  <si>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</si>
  <si>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</si>
  <si>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</si>
  <si>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</si>
  <si>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</si>
  <si>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</si>
  <si>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</si>
  <si>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</si>
  <si>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</si>
  <si>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</si>
  <si>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</si>
  <si>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</si>
  <si>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</si>
  <si>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</si>
  <si>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</si>
  <si>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</si>
  <si>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</si>
  <si>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</si>
  <si>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</si>
  <si>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</si>
  <si>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</si>
  <si>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</si>
  <si>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</si>
  <si>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</si>
  <si>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</si>
  <si>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</si>
  <si>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</si>
  <si>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</si>
  <si>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</si>
  <si>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</si>
  <si>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</si>
  <si>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</si>
  <si>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</si>
  <si>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</si>
  <si>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</si>
  <si>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</si>
  <si>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</si>
  <si>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</si>
  <si>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</si>
  <si>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</si>
  <si>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</si>
  <si>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</si>
  <si>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</si>
  <si>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</si>
  <si>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</si>
  <si>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</si>
  <si>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</si>
  <si>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</si>
  <si>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</si>
  <si>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</si>
  <si>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</si>
  <si>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</si>
  <si>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</si>
  <si>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</si>
  <si>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</si>
  <si>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</si>
  <si>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</si>
  <si>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</si>
  <si>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</si>
  <si>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</si>
  <si>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</si>
  <si>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</si>
  <si>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</si>
  <si>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</si>
  <si>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</si>
  <si>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</si>
  <si>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</si>
  <si>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</si>
  <si>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</si>
  <si>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</si>
  <si>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</si>
  <si>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</si>
  <si>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</si>
  <si>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</si>
  <si>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</si>
  <si>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</si>
  <si>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</si>
  <si>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</si>
  <si>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</si>
  <si>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</si>
  <si>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</si>
  <si>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</si>
  <si>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</si>
  <si>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</si>
  <si>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</si>
  <si>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</si>
  <si>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</si>
  <si>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</si>
  <si>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</si>
  <si>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</si>
  <si>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</si>
  <si>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</si>
  <si>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</si>
  <si>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</si>
  <si>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</si>
  <si>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</si>
  <si>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</si>
  <si>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</si>
  <si>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</si>
  <si>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</si>
  <si>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</si>
  <si>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</si>
  <si>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</si>
  <si>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</si>
  <si>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</si>
  <si>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</si>
  <si>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</si>
  <si>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</si>
  <si>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</si>
  <si>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</si>
  <si>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</si>
  <si>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</si>
  <si>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</si>
  <si>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</si>
  <si>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</si>
  <si>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</si>
  <si>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</si>
  <si>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</si>
  <si>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</si>
  <si>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</si>
  <si>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</si>
  <si>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</si>
  <si>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</si>
  <si>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</si>
  <si>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</si>
  <si>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</si>
  <si>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</si>
  <si>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</si>
  <si>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</si>
  <si>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</si>
  <si>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</si>
  <si>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</si>
  <si>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</si>
  <si>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</si>
  <si>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</si>
  <si>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</si>
  <si>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</si>
  <si>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</si>
  <si>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</si>
  <si>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</si>
  <si>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</si>
  <si>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</si>
  <si>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</si>
  <si>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</si>
  <si>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</si>
  <si>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</si>
  <si>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</si>
  <si>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</si>
  <si>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</si>
  <si>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</si>
  <si>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</si>
  <si>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</si>
  <si>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</si>
  <si>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</si>
  <si>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</si>
  <si>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</si>
  <si>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</si>
  <si>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</si>
  <si>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</si>
  <si>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</si>
  <si>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</si>
  <si>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</si>
  <si>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</si>
  <si>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</si>
  <si>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</si>
  <si>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</si>
  <si>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</si>
  <si>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</si>
  <si>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</si>
  <si>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</si>
  <si>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</si>
  <si>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</si>
  <si>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</si>
  <si>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</si>
  <si>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</si>
  <si>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</si>
  <si>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</si>
  <si>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</si>
  <si>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</si>
  <si>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</si>
  <si>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</si>
  <si>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</si>
  <si>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</si>
  <si>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</si>
  <si>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</si>
  <si>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</si>
  <si>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</si>
  <si>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</si>
  <si>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</si>
  <si>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</si>
  <si>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</si>
  <si>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</si>
  <si>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</si>
  <si>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</si>
  <si>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</si>
  <si>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</si>
  <si>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</si>
  <si>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</si>
  <si>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</si>
  <si>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</si>
  <si>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</si>
  <si>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</si>
  <si>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</si>
  <si>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</si>
  <si>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</si>
  <si>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</si>
  <si>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</si>
  <si>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</si>
  <si>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</si>
  <si>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</si>
  <si>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</si>
  <si>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</si>
  <si>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</si>
  <si>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</si>
  <si>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</si>
  <si>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</si>
  <si>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</si>
  <si>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</si>
  <si>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</si>
  <si>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</si>
  <si>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</si>
  <si>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</si>
  <si>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</si>
  <si>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</si>
  <si>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</si>
  <si>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</si>
  <si>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</si>
  <si>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</si>
  <si>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</si>
  <si>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</si>
  <si>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</si>
  <si>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</si>
  <si>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</si>
  <si>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</si>
  <si>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</si>
  <si>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</si>
  <si>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</si>
  <si>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</si>
  <si>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</si>
  <si>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</si>
  <si>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</si>
  <si>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</si>
  <si>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</si>
  <si>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</si>
  <si>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</si>
  <si>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</si>
  <si>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</si>
  <si>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</si>
  <si>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</si>
  <si>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</si>
  <si>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</si>
  <si>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</si>
  <si>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</si>
  <si>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</si>
  <si>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</si>
  <si>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</si>
  <si>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</si>
  <si>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</si>
  <si>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</si>
  <si>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</si>
  <si>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</si>
  <si>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</si>
  <si>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</si>
  <si>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</si>
  <si>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</si>
  <si>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</si>
  <si>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</si>
  <si>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</si>
  <si>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</si>
  <si>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</si>
  <si>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</si>
  <si>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</si>
  <si>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</si>
  <si>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</si>
  <si>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</si>
  <si>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</si>
  <si>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</si>
  <si>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</si>
  <si>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</si>
  <si>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</si>
  <si>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</si>
  <si>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</si>
  <si>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</si>
  <si>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</si>
  <si>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</si>
  <si>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</si>
  <si>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</si>
  <si>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</si>
  <si>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</si>
  <si>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</si>
  <si>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</si>
  <si>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</si>
  <si>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</si>
  <si>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</si>
  <si>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</si>
  <si>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</si>
  <si>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</si>
  <si>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</si>
  <si>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</si>
  <si>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</si>
  <si>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</si>
  <si>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</si>
  <si>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</si>
  <si>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</si>
  <si>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</si>
  <si>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</si>
  <si>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</si>
  <si>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</si>
  <si>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</si>
  <si>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</si>
  <si>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</si>
  <si>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</si>
  <si>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</si>
  <si>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</si>
  <si>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</si>
  <si>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</si>
  <si>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</si>
  <si>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</si>
  <si>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</si>
  <si>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</si>
  <si>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</si>
  <si>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</si>
  <si>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</si>
  <si>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</si>
  <si>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</si>
  <si>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</si>
  <si>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</si>
  <si>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</si>
  <si>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</si>
  <si>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</si>
  <si>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</si>
  <si>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</si>
  <si>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</si>
  <si>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</si>
  <si>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</si>
  <si>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</si>
  <si>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</si>
  <si>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</si>
  <si>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</si>
  <si>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</si>
  <si>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</si>
  <si>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</si>
  <si>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</si>
  <si>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</si>
  <si>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</si>
  <si>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</si>
  <si>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</si>
  <si>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</si>
  <si>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</si>
  <si>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</si>
  <si>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</si>
  <si>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</si>
  <si>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</si>
  <si>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</si>
  <si>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</si>
  <si>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</si>
  <si>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</si>
  <si>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</si>
  <si>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</si>
  <si>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</si>
  <si>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</si>
  <si>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</si>
  <si>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</si>
  <si>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</si>
  <si>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</si>
  <si>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</si>
  <si>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</si>
  <si>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</si>
  <si>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</si>
  <si>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</si>
  <si>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</si>
  <si>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</si>
  <si>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</si>
  <si>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</si>
  <si>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</si>
  <si>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</si>
  <si>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</si>
  <si>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</si>
  <si>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</si>
  <si>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</si>
  <si>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</si>
  <si>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</si>
  <si>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</si>
  <si>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</si>
  <si>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</si>
  <si>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</si>
  <si>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</si>
  <si>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</si>
  <si>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</si>
  <si>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</si>
  <si>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</si>
  <si>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</si>
  <si>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</si>
  <si>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</si>
  <si>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</si>
  <si>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</si>
  <si>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</si>
  <si>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</si>
  <si>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</si>
  <si>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</si>
  <si>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</si>
  <si>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</si>
  <si>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</si>
  <si>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</si>
  <si>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</si>
  <si>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</si>
  <si>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</si>
  <si>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</si>
  <si>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</si>
  <si>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</si>
  <si>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</si>
  <si>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</si>
  <si>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</si>
  <si>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</si>
  <si>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</si>
  <si>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</si>
  <si>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</si>
  <si>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</si>
  <si>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</si>
  <si>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</si>
  <si>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</si>
  <si>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</si>
  <si>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</si>
  <si>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</si>
  <si>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</si>
  <si>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</si>
  <si>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</si>
  <si>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</si>
  <si>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</si>
  <si>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</si>
  <si>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</si>
  <si>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</si>
  <si>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</si>
  <si>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</si>
  <si>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</si>
  <si>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</si>
  <si>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</si>
  <si>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</si>
  <si>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</si>
  <si>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</si>
  <si>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</si>
  <si>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</si>
  <si>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</si>
  <si>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</si>
  <si>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</si>
  <si>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</si>
  <si>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</si>
  <si>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</si>
  <si>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</si>
  <si>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</si>
  <si>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</si>
  <si>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</si>
  <si>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</si>
  <si>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</si>
  <si>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</si>
  <si>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</si>
  <si>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</si>
  <si>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</si>
  <si>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</si>
  <si>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</si>
  <si>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</si>
  <si>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</si>
  <si>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</si>
  <si>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</si>
  <si>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</si>
  <si>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</si>
  <si>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</si>
  <si>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</si>
  <si>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</si>
  <si>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</si>
  <si>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</si>
  <si>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</si>
  <si>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</si>
  <si>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</si>
  <si>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</si>
  <si>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</si>
  <si>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</si>
  <si>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</si>
  <si>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</si>
  <si>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</si>
  <si>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</si>
  <si>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</si>
  <si>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</si>
  <si>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</si>
  <si>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</si>
  <si>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</si>
  <si>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</si>
  <si>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</si>
  <si>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</si>
  <si>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</si>
  <si>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</si>
  <si>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</si>
  <si>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</si>
  <si>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</si>
  <si>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</si>
  <si>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</si>
  <si>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</si>
  <si>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</si>
  <si>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</si>
  <si>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</si>
  <si>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</si>
  <si>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</si>
  <si>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</si>
  <si>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</si>
  <si>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</si>
  <si>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</si>
  <si>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</si>
  <si>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</si>
  <si>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</si>
  <si>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</si>
  <si>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</si>
  <si>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</si>
  <si>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</si>
  <si>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</si>
  <si>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</si>
  <si>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</si>
  <si>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</si>
  <si>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</si>
  <si>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</si>
  <si>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</si>
  <si>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</si>
  <si>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</si>
  <si>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</si>
  <si>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</si>
  <si>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</si>
  <si>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</si>
  <si>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</si>
  <si>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</si>
  <si>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</si>
  <si>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</si>
  <si>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</si>
  <si>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</si>
  <si>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</si>
  <si>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</si>
  <si>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</si>
  <si>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</si>
  <si>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</si>
  <si>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</si>
  <si>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</si>
  <si>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</si>
  <si>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</si>
  <si>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</si>
  <si>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</si>
  <si>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</si>
  <si>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</si>
  <si>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</si>
  <si>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</si>
  <si>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</si>
  <si>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</si>
  <si>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</si>
  <si>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</si>
  <si>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</si>
  <si>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</si>
  <si>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</si>
  <si>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</si>
  <si>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</si>
  <si>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</si>
  <si>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</si>
  <si>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</si>
  <si>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</si>
  <si>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</si>
  <si>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</si>
  <si>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</si>
  <si>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</si>
  <si>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</si>
  <si>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</si>
  <si>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</si>
  <si>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</si>
  <si>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</si>
  <si>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</si>
  <si>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</si>
  <si>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</si>
  <si>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</si>
  <si>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</si>
  <si>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</si>
  <si>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</si>
  <si>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</si>
  <si>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</si>
  <si>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</si>
  <si>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</si>
  <si>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</si>
  <si>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</si>
  <si>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</si>
  <si>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</si>
  <si>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</si>
  <si>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</si>
  <si>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</si>
  <si>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</si>
  <si>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</si>
  <si>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</si>
  <si>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</si>
  <si>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</si>
  <si>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</si>
  <si>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</si>
  <si>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</si>
  <si>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</si>
  <si>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</si>
  <si>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</si>
  <si>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</si>
  <si>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</si>
  <si>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</si>
  <si>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</si>
  <si>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</si>
  <si>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</si>
  <si>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</si>
  <si>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</si>
  <si>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</si>
  <si>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</si>
  <si>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</si>
  <si>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</si>
  <si>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</si>
  <si>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</si>
  <si>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</si>
  <si>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</si>
  <si>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</si>
  <si>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</si>
  <si>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</si>
  <si>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</si>
  <si>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</si>
  <si>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</si>
  <si>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</si>
  <si>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</si>
  <si>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</si>
  <si>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</si>
  <si>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</si>
  <si>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</si>
  <si>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</si>
  <si>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</si>
  <si>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</si>
  <si>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</si>
  <si>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</si>
  <si>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</si>
  <si>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</si>
  <si>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</si>
  <si>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</si>
  <si>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</si>
  <si>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</si>
  <si>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</si>
  <si>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</si>
  <si>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</si>
  <si>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</si>
  <si>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</si>
  <si>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</si>
  <si>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</si>
  <si>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</si>
  <si>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</si>
  <si>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</si>
  <si>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</si>
  <si>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</si>
  <si>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</si>
  <si>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</si>
  <si>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</si>
  <si>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</si>
  <si>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</si>
  <si>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</si>
  <si>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</si>
  <si>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</si>
  <si>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</si>
  <si>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</si>
  <si>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</si>
  <si>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</si>
  <si>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</si>
  <si>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</si>
  <si>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</si>
  <si>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</si>
  <si>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</si>
  <si>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</si>
  <si>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</si>
  <si>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</si>
  <si>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</si>
  <si>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</si>
  <si>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</si>
  <si>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</si>
  <si>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</si>
  <si>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</si>
  <si>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</si>
  <si>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</si>
  <si>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</si>
  <si>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</si>
  <si>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</si>
  <si>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</si>
  <si>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</si>
  <si>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</si>
  <si>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</si>
  <si>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</si>
  <si>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</si>
  <si>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</si>
  <si>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</si>
  <si>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</si>
  <si>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</si>
  <si>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</si>
  <si>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</si>
  <si>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</si>
  <si>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</si>
  <si>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</si>
  <si>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</si>
  <si>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</si>
  <si>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</si>
  <si>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</si>
  <si>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</si>
  <si>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</si>
  <si>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</si>
  <si>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</si>
  <si>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</si>
  <si>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</si>
  <si>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</si>
  <si>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</si>
  <si>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</si>
  <si>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</si>
  <si>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</si>
  <si>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</si>
  <si>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</si>
  <si>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</si>
  <si>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</si>
  <si>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</si>
  <si>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</si>
  <si>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</si>
  <si>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</si>
  <si>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</si>
  <si>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</si>
  <si>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</si>
  <si>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</si>
  <si>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</si>
  <si>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</si>
  <si>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</si>
  <si>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</si>
  <si>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</si>
  <si>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</si>
  <si>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</si>
  <si>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</si>
  <si>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</si>
  <si>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</si>
  <si>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</si>
  <si>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</si>
  <si>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</si>
  <si>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</si>
  <si>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</si>
  <si>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</si>
  <si>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</si>
  <si>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</si>
  <si>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</si>
  <si>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</si>
  <si>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</si>
  <si>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</si>
  <si>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</si>
  <si>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</si>
  <si>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</si>
  <si>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</si>
  <si>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</si>
  <si>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</si>
  <si>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</si>
  <si>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</si>
  <si>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</si>
  <si>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</si>
  <si>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</si>
  <si>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</si>
  <si>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</si>
  <si>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</si>
  <si>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</si>
  <si>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</si>
  <si>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</si>
  <si>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</si>
  <si>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</si>
  <si>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</si>
  <si>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</si>
  <si>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</si>
  <si>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</si>
  <si>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</si>
  <si>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</si>
  <si>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</si>
  <si>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</si>
  <si>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</si>
  <si>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</si>
  <si>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</si>
  <si>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</si>
  <si>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</si>
  <si>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</si>
  <si>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</si>
  <si>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</si>
  <si>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</si>
  <si>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</si>
  <si>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</si>
  <si>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</si>
  <si>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</si>
  <si>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</si>
  <si>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</si>
  <si>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</si>
  <si>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</si>
  <si>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</si>
  <si>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</si>
  <si>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</si>
  <si>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</si>
  <si>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</si>
  <si>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</si>
  <si>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</si>
  <si>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</si>
  <si>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</si>
  <si>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</si>
  <si>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</si>
  <si>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</si>
  <si>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</si>
  <si>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</si>
  <si>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</si>
  <si>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</si>
  <si>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</si>
  <si>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</si>
  <si>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</si>
  <si>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</si>
  <si>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</si>
  <si>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</si>
  <si>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</si>
  <si>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</si>
  <si>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</si>
  <si>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</si>
  <si>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</si>
  <si>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</si>
  <si>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</si>
  <si>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</si>
  <si>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</si>
  <si>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</si>
  <si>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</si>
  <si>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</si>
  <si>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</si>
  <si>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</si>
  <si>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</si>
  <si>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</si>
  <si>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</si>
  <si>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</si>
  <si>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</si>
  <si>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</si>
  <si>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</si>
  <si>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</si>
  <si>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</si>
  <si>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</si>
  <si>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</si>
  <si>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</si>
  <si>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</si>
  <si>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</si>
  <si>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</si>
  <si>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</si>
  <si>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</si>
  <si>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</si>
  <si>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</si>
  <si>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</si>
  <si>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</si>
  <si>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</si>
  <si>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</si>
  <si>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</si>
  <si>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</si>
  <si>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</si>
  <si>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</si>
  <si>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</si>
  <si>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</si>
  <si>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</si>
  <si>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</si>
  <si>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</si>
  <si>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</si>
  <si>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</si>
  <si>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</si>
  <si>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</si>
  <si>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</si>
  <si>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</si>
  <si>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</si>
  <si>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</si>
  <si>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</si>
  <si>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</si>
  <si>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</si>
  <si>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</si>
  <si>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</si>
  <si>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</si>
  <si>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</si>
  <si>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</si>
  <si>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</si>
  <si>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</si>
  <si>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</si>
  <si>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</si>
  <si>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</si>
  <si>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</si>
  <si>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</si>
  <si>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</si>
  <si>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</si>
  <si>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</si>
  <si>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</si>
  <si>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</si>
  <si>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</si>
  <si>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</si>
  <si>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</si>
  <si>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</si>
  <si>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</si>
  <si>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</si>
  <si>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</si>
  <si>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</si>
  <si>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</si>
  <si>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</si>
  <si>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</si>
  <si>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</si>
  <si>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</si>
  <si>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</si>
  <si>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</si>
  <si>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</si>
  <si>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</si>
  <si>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</si>
  <si>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</si>
  <si>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</si>
  <si>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</si>
  <si>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</si>
  <si>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</si>
  <si>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</si>
  <si>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</si>
  <si>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</si>
  <si>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</si>
  <si>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</si>
  <si>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</si>
  <si>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</si>
  <si>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</si>
  <si>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</si>
  <si>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</si>
  <si>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</si>
  <si>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</si>
  <si>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</si>
  <si>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</si>
  <si>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</si>
  <si>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</si>
  <si>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</si>
  <si>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</si>
  <si>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</si>
  <si>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</si>
  <si>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</si>
  <si>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</si>
  <si>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</si>
  <si>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</si>
  <si>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</si>
  <si>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</si>
  <si>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</si>
  <si>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</si>
  <si>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</si>
  <si>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</si>
  <si>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</si>
  <si>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</si>
  <si>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</si>
  <si>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</si>
  <si>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</si>
  <si>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</si>
  <si>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</si>
  <si>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</si>
  <si>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</si>
  <si>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</si>
  <si>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</si>
  <si>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</si>
  <si>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</si>
  <si>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</si>
  <si>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</si>
  <si>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</si>
  <si>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</si>
  <si>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</si>
  <si>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</si>
  <si>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</si>
  <si>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</si>
  <si>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</si>
  <si>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</si>
  <si>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</si>
  <si>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</si>
  <si>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</si>
  <si>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</si>
  <si>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</si>
  <si>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</si>
  <si>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</si>
  <si>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</si>
  <si>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</si>
  <si>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</si>
  <si>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</si>
  <si>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</si>
  <si>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</si>
  <si>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</si>
  <si>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</si>
  <si>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</si>
  <si>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</si>
  <si>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</si>
  <si>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</si>
  <si>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</si>
  <si>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</si>
  <si>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</si>
  <si>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</si>
  <si>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</si>
  <si>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</si>
  <si>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</si>
  <si>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</si>
  <si>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</si>
  <si>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</si>
  <si>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</si>
  <si>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</si>
  <si>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</si>
  <si>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</si>
  <si>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</si>
  <si>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</si>
  <si>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</si>
  <si>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</si>
  <si>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</si>
  <si>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</si>
  <si>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</si>
  <si>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</si>
  <si>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</si>
  <si>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</si>
  <si>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</si>
  <si>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</si>
  <si>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</si>
  <si>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</si>
  <si>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</si>
  <si>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</si>
  <si>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</si>
  <si>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</si>
  <si>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</si>
  <si>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</si>
  <si>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</si>
  <si>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</si>
  <si>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</si>
  <si>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</si>
  <si>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</si>
  <si>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</si>
  <si>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</si>
  <si>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</si>
  <si>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</si>
  <si>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</si>
  <si>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</si>
  <si>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</si>
  <si>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</si>
  <si>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</si>
  <si>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</si>
  <si>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</si>
  <si>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</si>
  <si>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</si>
  <si>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</si>
  <si>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</si>
  <si>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</si>
  <si>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</si>
  <si>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</si>
  <si>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</si>
  <si>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</si>
  <si>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</si>
  <si>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</si>
  <si>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</si>
  <si>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</si>
  <si>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</si>
  <si>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</si>
  <si>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</si>
  <si>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</si>
  <si>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</si>
  <si>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</si>
  <si>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</si>
  <si>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</si>
  <si>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</si>
  <si>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</si>
  <si>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</si>
  <si>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</si>
  <si>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</si>
  <si>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</si>
  <si>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</si>
  <si>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</si>
  <si>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</si>
  <si>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</si>
  <si>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</si>
  <si>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</si>
  <si>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</si>
  <si>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</si>
  <si>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</si>
  <si>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</si>
  <si>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</si>
  <si>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</si>
  <si>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</si>
  <si>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</si>
  <si>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</si>
  <si>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</si>
  <si>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</si>
  <si>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</si>
  <si>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</si>
  <si>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</si>
  <si>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</si>
  <si>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</si>
  <si>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</si>
  <si>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</si>
  <si>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</si>
  <si>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</si>
  <si>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</si>
  <si>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</si>
  <si>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</si>
  <si>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</si>
  <si>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</si>
  <si>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</si>
  <si>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</si>
  <si>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</si>
  <si>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</si>
  <si>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</si>
  <si>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</si>
  <si>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</si>
  <si>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</si>
  <si>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</si>
  <si>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</si>
  <si>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</si>
  <si>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</si>
  <si>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</si>
  <si>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</si>
  <si>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</si>
  <si>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</si>
  <si>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</si>
  <si>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</si>
  <si>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</si>
  <si>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</si>
  <si>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</si>
  <si>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</si>
  <si>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</si>
  <si>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</si>
  <si>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</si>
  <si>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</si>
  <si>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</si>
  <si>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</si>
  <si>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</si>
  <si>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</si>
  <si>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</si>
  <si>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</si>
  <si>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</si>
  <si>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</si>
  <si>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</si>
  <si>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</si>
  <si>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</si>
  <si>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</si>
  <si>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</si>
  <si>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</si>
  <si>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</si>
  <si>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</si>
  <si>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</si>
  <si>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</si>
  <si>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</si>
  <si>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</si>
  <si>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</si>
  <si>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</si>
  <si>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</si>
  <si>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</si>
  <si>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</si>
  <si>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</si>
  <si>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</si>
  <si>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</si>
  <si>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</si>
  <si>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</si>
  <si>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</si>
  <si>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</si>
  <si>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</si>
  <si>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</si>
  <si>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</si>
  <si>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</si>
  <si>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</si>
  <si>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</si>
  <si>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</si>
  <si>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</si>
  <si>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</si>
  <si>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</si>
  <si>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</si>
  <si>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</si>
  <si>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</si>
  <si>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</si>
  <si>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</si>
  <si>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</si>
  <si>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</si>
  <si>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</si>
  <si>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</si>
  <si>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</si>
  <si>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</si>
  <si>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</si>
  <si>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</si>
  <si>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</si>
  <si>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</si>
  <si>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</si>
  <si>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</si>
  <si>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</si>
  <si>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</si>
  <si>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</si>
  <si>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</si>
  <si>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</si>
  <si>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</si>
  <si>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</si>
  <si>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</si>
  <si>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</si>
  <si>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</si>
  <si>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</si>
  <si>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</si>
  <si>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</si>
  <si>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</si>
  <si>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</si>
  <si>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</si>
  <si>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</si>
  <si>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</si>
  <si>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</si>
  <si>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</si>
  <si>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</si>
  <si>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</si>
  <si>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</si>
  <si>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</si>
  <si>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</si>
  <si>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</si>
  <si>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</si>
  <si>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</si>
  <si>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</si>
  <si>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</si>
  <si>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</si>
  <si>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</si>
  <si>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</si>
  <si>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</si>
  <si>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</si>
  <si>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</si>
  <si>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</si>
  <si>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</si>
  <si>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</si>
  <si>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</si>
  <si>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</si>
  <si>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</si>
  <si>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</si>
  <si>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</si>
  <si>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</si>
  <si>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</si>
  <si>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</si>
  <si>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</si>
  <si>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</si>
  <si>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</si>
  <si>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</si>
  <si>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</si>
  <si>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</si>
  <si>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</si>
  <si>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</si>
  <si>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</si>
  <si>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</si>
  <si>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</si>
  <si>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</si>
  <si>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</si>
  <si>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</si>
  <si>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</si>
  <si>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</si>
  <si>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</si>
  <si>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</si>
  <si>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</si>
  <si>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</si>
  <si>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</si>
  <si>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</si>
  <si>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</si>
  <si>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</si>
  <si>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</si>
  <si>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</si>
  <si>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</si>
  <si>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</si>
  <si>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</si>
  <si>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</si>
  <si>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</si>
  <si>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</si>
  <si>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</si>
  <si>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</si>
  <si>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</si>
  <si>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</si>
  <si>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</si>
  <si>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</si>
  <si>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</si>
  <si>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</si>
  <si>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</si>
  <si>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</si>
  <si>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</si>
  <si>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</si>
  <si>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</si>
  <si>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</si>
  <si>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</si>
  <si>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</si>
  <si>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</si>
  <si>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</si>
  <si>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</si>
  <si>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</si>
  <si>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</si>
  <si>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</si>
  <si>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</si>
  <si>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</si>
  <si>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</si>
  <si>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</si>
  <si>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</si>
  <si>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</si>
  <si>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</si>
  <si>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</si>
  <si>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</si>
  <si>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</si>
  <si>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</si>
  <si>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</si>
  <si>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</si>
  <si>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</si>
  <si>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</si>
  <si>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</si>
  <si>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</si>
  <si>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</si>
  <si>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</si>
  <si>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</si>
  <si>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</si>
  <si>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</si>
  <si>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</si>
  <si>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</si>
  <si>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</si>
  <si>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</si>
  <si>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</si>
  <si>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</si>
  <si>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</si>
  <si>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</si>
  <si>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</si>
  <si>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</si>
  <si>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</si>
  <si>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</si>
  <si>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</si>
  <si>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</si>
  <si>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</si>
  <si>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</si>
  <si>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</si>
  <si>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</si>
  <si>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</si>
  <si>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</si>
  <si>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</si>
  <si>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</si>
  <si>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</si>
  <si>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</si>
  <si>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</si>
  <si>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</si>
  <si>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</si>
  <si>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</si>
  <si>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</si>
  <si>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</si>
  <si>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</si>
  <si>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</si>
  <si>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</si>
  <si>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</si>
  <si>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</si>
  <si>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</si>
  <si>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</si>
  <si>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</si>
  <si>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</si>
  <si>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</si>
  <si>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</si>
  <si>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</si>
  <si>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</si>
  <si>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</si>
  <si>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</si>
  <si>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</si>
  <si>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</si>
  <si>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</si>
  <si>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</si>
  <si>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</si>
  <si>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</si>
  <si>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</si>
  <si>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</si>
  <si>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</si>
  <si>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</si>
  <si>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</si>
  <si>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</si>
  <si>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</si>
  <si>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</si>
  <si>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</si>
  <si>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</si>
  <si>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</si>
  <si>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</si>
  <si>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</si>
  <si>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</si>
  <si>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</si>
  <si>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</si>
  <si>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</si>
  <si>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</si>
  <si>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</si>
  <si>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</si>
  <si>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</si>
  <si>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</si>
  <si>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</si>
  <si>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</si>
  <si>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</si>
  <si>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</si>
  <si>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</si>
  <si>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</si>
  <si>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</si>
  <si>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</si>
  <si>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</si>
  <si>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</si>
  <si>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</si>
  <si>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</si>
  <si>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</si>
  <si>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</si>
  <si>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</si>
  <si>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</si>
  <si>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</si>
  <si>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</si>
  <si>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</si>
  <si>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</si>
  <si>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</si>
  <si>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</si>
  <si>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</si>
  <si>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</si>
  <si>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</si>
  <si>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</si>
  <si>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</si>
  <si>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</si>
  <si>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</si>
  <si>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</si>
  <si>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</si>
  <si>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</si>
  <si>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</si>
  <si>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</si>
  <si>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</si>
  <si>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</si>
  <si>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</si>
  <si>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</si>
  <si>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</si>
  <si>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</si>
  <si>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</si>
  <si>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</si>
  <si>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</si>
  <si>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</si>
  <si>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</si>
  <si>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</si>
  <si>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</si>
  <si>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</si>
  <si>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</si>
  <si>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</si>
  <si>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</si>
  <si>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</si>
  <si>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</si>
  <si>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</si>
  <si>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</si>
  <si>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</si>
  <si>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</si>
  <si>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</si>
  <si>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</si>
  <si>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</si>
  <si>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</si>
  <si>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</si>
  <si>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</si>
  <si>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</si>
  <si>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</si>
  <si>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</si>
  <si>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</si>
  <si>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</si>
  <si>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</si>
  <si>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</si>
  <si>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</si>
  <si>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</si>
  <si>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</si>
  <si>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</si>
  <si>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</si>
  <si>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</si>
  <si>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</si>
  <si>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</si>
  <si>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</si>
  <si>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</si>
  <si>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</si>
  <si>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</si>
  <si>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</si>
  <si>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</si>
  <si>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</si>
  <si>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</si>
  <si>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</si>
  <si>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</si>
  <si>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</si>
  <si>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</si>
  <si>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</si>
  <si>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</si>
  <si>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</si>
  <si>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</si>
  <si>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</si>
  <si>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</si>
  <si>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</si>
  <si>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</si>
  <si>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</si>
  <si>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</si>
  <si>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</si>
  <si>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</si>
  <si>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</si>
  <si>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</si>
  <si>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</si>
  <si>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</si>
  <si>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</si>
  <si>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</si>
  <si>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</si>
  <si>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</si>
  <si>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</si>
  <si>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</si>
  <si>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</si>
  <si>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</si>
  <si>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</si>
  <si>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</si>
  <si>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</si>
  <si>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</si>
  <si>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</si>
  <si>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</si>
  <si>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</si>
  <si>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</si>
  <si>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</si>
  <si>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</si>
  <si>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</si>
  <si>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</si>
  <si>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</si>
  <si>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</si>
  <si>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</si>
  <si>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</si>
  <si>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</si>
  <si>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</si>
  <si>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</si>
  <si>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</si>
  <si>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</si>
  <si>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</si>
  <si>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</si>
  <si>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</si>
  <si>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</si>
  <si>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</si>
  <si>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</si>
  <si>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</si>
  <si>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</si>
  <si>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</si>
  <si>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</si>
  <si>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</si>
  <si>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</si>
  <si>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</si>
  <si>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</si>
  <si>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</si>
  <si>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</si>
  <si>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</si>
  <si>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</si>
  <si>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</si>
  <si>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</si>
  <si>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</si>
  <si>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</si>
  <si>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</si>
  <si>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</si>
  <si>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</si>
  <si>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</si>
  <si>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</si>
  <si>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</si>
  <si>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</si>
  <si>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</si>
  <si>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</si>
  <si>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</si>
  <si>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</si>
  <si>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</si>
  <si>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</si>
  <si>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</si>
  <si>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</si>
  <si>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</si>
  <si>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</si>
  <si>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</si>
  <si>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</si>
  <si>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</si>
  <si>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</si>
  <si>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</si>
  <si>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</si>
  <si>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</si>
  <si>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</si>
  <si>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</si>
  <si>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</si>
  <si>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</si>
  <si>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</si>
  <si>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</si>
  <si>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</si>
  <si>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</si>
  <si>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</si>
  <si>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</si>
  <si>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</si>
  <si>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</si>
  <si>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</si>
  <si>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</si>
  <si>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</si>
  <si>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</si>
  <si>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</si>
  <si>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</si>
  <si>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</si>
  <si>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</si>
  <si>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</si>
  <si>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</si>
  <si>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</si>
  <si>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</si>
  <si>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</si>
  <si>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</si>
  <si>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</si>
  <si>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</si>
  <si>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</si>
  <si>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</si>
  <si>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</si>
  <si>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</si>
  <si>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</si>
  <si>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</si>
  <si>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</si>
  <si>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</si>
  <si>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</si>
  <si>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</si>
  <si>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</si>
  <si>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</si>
  <si>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</si>
  <si>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</si>
  <si>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</si>
  <si>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</si>
  <si>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</si>
  <si>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</si>
  <si>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</si>
  <si>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</si>
  <si>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</si>
  <si>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</si>
  <si>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</si>
  <si>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</si>
  <si>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</si>
  <si>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</si>
  <si>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</si>
  <si>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</si>
  <si>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</si>
  <si>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</si>
  <si>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</si>
  <si>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</si>
  <si>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</si>
  <si>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</si>
  <si>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</si>
  <si>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</si>
  <si>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</si>
  <si>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</si>
  <si>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</si>
  <si>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</si>
  <si>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</si>
  <si>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</si>
  <si>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</si>
  <si>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</si>
  <si>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</si>
  <si>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</si>
  <si>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</si>
  <si>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</si>
  <si>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</si>
  <si>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</si>
  <si>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</si>
  <si>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</si>
  <si>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</si>
  <si>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</si>
  <si>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</si>
  <si>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</si>
  <si>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</si>
  <si>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</si>
  <si>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</si>
  <si>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</si>
  <si>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</si>
  <si>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</si>
  <si>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</si>
  <si>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</si>
  <si>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</si>
  <si>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</si>
  <si>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</si>
  <si>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</si>
  <si>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</si>
  <si>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</si>
  <si>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</si>
  <si>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</si>
  <si>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</si>
  <si>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</si>
  <si>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</si>
  <si>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</si>
  <si>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</si>
  <si>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</si>
  <si>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</si>
  <si>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</si>
  <si>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</si>
  <si>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</si>
  <si>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</si>
  <si>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</si>
  <si>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</si>
  <si>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</si>
  <si>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</si>
  <si>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</si>
  <si>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</si>
  <si>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</si>
  <si>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</si>
  <si>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</si>
  <si>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</si>
  <si>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</si>
  <si>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</si>
  <si>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</si>
  <si>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</si>
  <si>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</si>
  <si>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</si>
  <si>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</si>
  <si>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</si>
  <si>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</si>
  <si>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</si>
  <si>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</si>
  <si>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</si>
  <si>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</si>
  <si>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</si>
  <si>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</si>
  <si>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</si>
  <si>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</si>
  <si>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</si>
  <si>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</si>
  <si>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</si>
  <si>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</si>
  <si>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</si>
  <si>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</si>
  <si>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</si>
  <si>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</si>
  <si>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</si>
  <si>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</si>
  <si>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</si>
  <si>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</si>
  <si>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</si>
  <si>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</si>
  <si>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</si>
  <si>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</si>
  <si>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</si>
  <si>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</si>
  <si>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</si>
  <si>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</si>
  <si>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</si>
  <si>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</si>
  <si>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</si>
  <si>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</si>
  <si>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</si>
  <si>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</si>
  <si>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</si>
  <si>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</si>
  <si>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</si>
  <si>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</si>
  <si>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</si>
  <si>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</si>
  <si>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</si>
  <si>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</si>
  <si>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</si>
  <si>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</si>
  <si>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</si>
  <si>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</si>
  <si>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</si>
  <si>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</si>
  <si>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</si>
  <si>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</si>
  <si>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</si>
  <si>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</si>
  <si>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</si>
  <si>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</si>
  <si>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</si>
  <si>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</si>
  <si>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</si>
  <si>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</si>
  <si>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</si>
  <si>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</si>
  <si>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</si>
  <si>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</si>
  <si>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</si>
  <si>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</si>
  <si>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</si>
  <si>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</si>
  <si>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</si>
  <si>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</si>
  <si>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</si>
  <si>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</si>
  <si>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</si>
  <si>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</si>
  <si>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</si>
  <si>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</si>
  <si>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</si>
  <si>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</si>
  <si>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</si>
  <si>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</si>
  <si>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</si>
  <si>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</si>
  <si>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</si>
  <si>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</si>
  <si>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</si>
  <si>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</si>
  <si>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</si>
  <si>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</si>
  <si>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</si>
  <si>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</si>
  <si>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</si>
  <si>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</si>
  <si>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</si>
  <si>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</si>
  <si>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</si>
  <si>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</si>
  <si>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</si>
  <si>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</si>
  <si>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</si>
  <si>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</si>
  <si>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</si>
  <si>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</si>
  <si>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</si>
  <si>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</si>
  <si>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</si>
  <si>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</si>
  <si>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</si>
  <si>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</si>
  <si>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</si>
  <si>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</si>
  <si>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</si>
  <si>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</si>
  <si>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</si>
  <si>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</si>
  <si>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</si>
  <si>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</si>
  <si>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</si>
  <si>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</si>
  <si>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</si>
  <si>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</si>
  <si>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</si>
  <si>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</si>
  <si>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</si>
  <si>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</si>
  <si>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</si>
  <si>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</si>
  <si>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</si>
  <si>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</si>
  <si>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</si>
  <si>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</si>
  <si>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</si>
  <si>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</si>
  <si>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</si>
  <si>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</si>
  <si>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</si>
  <si>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</si>
  <si>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</si>
  <si>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</si>
  <si>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</si>
  <si>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</si>
  <si>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</si>
  <si>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</si>
  <si>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</si>
  <si>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</si>
  <si>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</si>
  <si>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</si>
  <si>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</si>
  <si>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</si>
  <si>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</si>
  <si>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</si>
  <si>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</si>
  <si>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</si>
  <si>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</si>
  <si>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</si>
  <si>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</si>
  <si>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</si>
  <si>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</si>
  <si>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</si>
  <si>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</si>
  <si>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</si>
  <si>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</si>
  <si>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</si>
  <si>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</si>
  <si>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</si>
  <si>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</si>
  <si>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</si>
  <si>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</si>
  <si>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</si>
  <si>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</si>
  <si>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</si>
  <si>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</si>
  <si>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</si>
  <si>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</si>
  <si>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</si>
  <si>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</si>
  <si>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</si>
  <si>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</si>
  <si>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</si>
  <si>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</si>
  <si>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</si>
  <si>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</si>
  <si>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</si>
  <si>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</si>
  <si>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</si>
  <si>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</si>
  <si>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</si>
  <si>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</si>
  <si>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</si>
  <si>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</si>
  <si>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</si>
  <si>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</si>
  <si>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</si>
  <si>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</si>
  <si>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</si>
  <si>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</si>
  <si>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</si>
  <si>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</si>
  <si>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</si>
  <si>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</si>
  <si>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</si>
  <si>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</si>
  <si>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</si>
  <si>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</si>
  <si>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</si>
  <si>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</si>
  <si>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</si>
  <si>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</si>
  <si>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</si>
  <si>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</si>
  <si>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</si>
  <si>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</si>
  <si>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</si>
  <si>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</si>
  <si>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</si>
  <si>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</si>
  <si>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</si>
  <si>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</si>
  <si>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</si>
  <si>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</si>
  <si>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</si>
  <si>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</si>
  <si>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</si>
  <si>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</si>
  <si>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</si>
  <si>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</si>
  <si>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</si>
  <si>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</si>
  <si>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</si>
  <si>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</si>
  <si>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</si>
  <si>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</si>
  <si>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</si>
  <si>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</si>
  <si>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</si>
  <si>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</si>
  <si>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</si>
  <si>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</si>
  <si>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</si>
  <si>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</si>
  <si>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</si>
  <si>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</si>
  <si>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</si>
  <si>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</si>
  <si>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</si>
  <si>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</si>
  <si>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</si>
  <si>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</si>
  <si>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</si>
  <si>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</si>
  <si>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</si>
  <si>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</si>
  <si>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</si>
  <si>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</si>
  <si>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</si>
  <si>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</si>
  <si>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</si>
  <si>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</si>
  <si>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</si>
  <si>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</si>
  <si>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</si>
  <si>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</si>
  <si>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</si>
  <si>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</si>
  <si>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</si>
  <si>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</si>
  <si>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</si>
  <si>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</si>
  <si>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</si>
  <si>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</si>
  <si>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</si>
  <si>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</si>
  <si>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</si>
  <si>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</si>
  <si>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</si>
  <si>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</si>
  <si>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</si>
  <si>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</si>
  <si>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</si>
  <si>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</si>
  <si>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</si>
  <si>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</si>
  <si>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</si>
  <si>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</si>
  <si>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</si>
  <si>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</si>
  <si>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</si>
  <si>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</si>
  <si>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</si>
  <si>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</si>
  <si>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</si>
  <si>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</si>
  <si>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</si>
  <si>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</si>
  <si>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</si>
  <si>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</si>
  <si>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</si>
  <si>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</si>
  <si>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</si>
  <si>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</si>
  <si>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</si>
  <si>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</si>
  <si>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</si>
  <si>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</si>
  <si>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</si>
  <si>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</si>
  <si>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</si>
  <si>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</si>
  <si>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</si>
  <si>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</si>
  <si>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</si>
  <si>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</si>
  <si>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</si>
  <si>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</si>
  <si>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</si>
  <si>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</si>
  <si>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</si>
  <si>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</si>
  <si>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</si>
  <si>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</si>
  <si>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</si>
  <si>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</si>
  <si>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</si>
  <si>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</si>
  <si>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</si>
  <si>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</si>
  <si>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</si>
  <si>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</si>
  <si>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</si>
  <si>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</si>
  <si>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</si>
  <si>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</si>
  <si>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</si>
  <si>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</si>
  <si>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</si>
  <si>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</si>
  <si>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</si>
  <si>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</si>
  <si>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</si>
  <si>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</si>
  <si>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</si>
  <si>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</si>
  <si>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</si>
  <si>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</si>
  <si>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</si>
  <si>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</si>
  <si>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</si>
  <si>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</si>
  <si>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</si>
  <si>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</si>
  <si>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</si>
  <si>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</si>
  <si>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</si>
  <si>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</si>
  <si>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</si>
  <si>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</si>
  <si>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</si>
  <si>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</si>
  <si>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</si>
  <si>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</si>
  <si>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</si>
  <si>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</si>
  <si>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</si>
  <si>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</si>
  <si>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</si>
  <si>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</si>
  <si>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</si>
  <si>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</si>
  <si>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</si>
  <si>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</si>
  <si>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</si>
  <si>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</si>
  <si>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</si>
  <si>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</si>
  <si>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</si>
  <si>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</si>
  <si>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</si>
  <si>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</si>
  <si>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</si>
  <si>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</si>
  <si>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</si>
  <si>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</si>
  <si>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</si>
  <si>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</si>
  <si>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</si>
  <si>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</si>
  <si>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</si>
  <si>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</si>
  <si>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</si>
  <si>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</si>
  <si>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</si>
  <si>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</si>
  <si>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</si>
  <si>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</si>
  <si>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</si>
  <si>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</si>
  <si>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</si>
  <si>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</si>
  <si>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</si>
  <si>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</si>
  <si>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</si>
  <si>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</si>
  <si>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</si>
  <si>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</si>
  <si>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</si>
  <si>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</si>
  <si>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</si>
  <si>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</si>
  <si>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</si>
  <si>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</si>
  <si>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</si>
  <si>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</si>
  <si>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</si>
  <si>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</si>
  <si>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</si>
  <si>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</si>
  <si>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</si>
  <si>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</si>
  <si>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</si>
  <si>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</si>
  <si>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</si>
  <si>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</si>
  <si>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</si>
  <si>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</si>
  <si>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</si>
  <si>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</si>
  <si>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</si>
  <si>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</si>
  <si>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</si>
  <si>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</si>
  <si>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</si>
  <si>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</si>
  <si>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</si>
  <si>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</si>
  <si>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</si>
  <si>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</si>
  <si>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</si>
  <si>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</si>
  <si>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</si>
  <si>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</si>
  <si>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</si>
  <si>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</si>
  <si>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</si>
  <si>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</si>
  <si>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</si>
  <si>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</si>
  <si>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</si>
  <si>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</si>
  <si>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</si>
  <si>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</si>
  <si>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</si>
  <si>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</si>
  <si>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</si>
  <si>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</si>
  <si>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</si>
  <si>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</si>
  <si>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</si>
  <si>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</si>
  <si>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</si>
  <si>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</si>
  <si>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</si>
  <si>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</si>
  <si>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</si>
  <si>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</si>
  <si>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</si>
  <si>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</si>
  <si>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</si>
  <si>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</si>
  <si>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</si>
  <si>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</si>
  <si>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</si>
  <si>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</si>
  <si>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</si>
  <si>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</si>
  <si>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</si>
  <si>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</si>
  <si>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</si>
  <si>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</si>
  <si>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</si>
  <si>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</si>
  <si>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</si>
  <si>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</si>
  <si>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</si>
  <si>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</si>
  <si>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</si>
  <si>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</si>
  <si>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</si>
  <si>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</si>
  <si>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</si>
  <si>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</si>
  <si>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</si>
  <si>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</si>
  <si>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</si>
  <si>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</si>
  <si>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</si>
  <si>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</si>
  <si>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</si>
  <si>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</si>
  <si>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</si>
  <si>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</si>
  <si>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</si>
  <si>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</si>
  <si>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</si>
  <si>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</si>
  <si>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</si>
  <si>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</si>
  <si>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</si>
  <si>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</si>
  <si>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</si>
  <si>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</si>
  <si>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</si>
  <si>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</si>
  <si>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</si>
  <si>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</si>
  <si>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</si>
  <si>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</si>
  <si>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</si>
  <si>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</si>
  <si>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</si>
  <si>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</si>
  <si>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</si>
  <si>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</si>
  <si>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</si>
  <si>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</si>
  <si>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</si>
  <si>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</si>
  <si>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</si>
  <si>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</si>
  <si>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</si>
  <si>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</si>
  <si>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</si>
  <si>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</si>
  <si>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</si>
  <si>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</si>
  <si>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</si>
  <si>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</si>
  <si>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</si>
  <si>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</si>
  <si>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</si>
  <si>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</si>
  <si>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</si>
  <si>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</si>
  <si>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</si>
  <si>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</si>
  <si>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</si>
  <si>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</si>
  <si>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</si>
  <si>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</si>
  <si>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</si>
  <si>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</si>
  <si>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</si>
  <si>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</si>
  <si>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</si>
  <si>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</si>
  <si>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</si>
  <si>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</si>
  <si>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</si>
  <si>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</si>
  <si>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</si>
  <si>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</si>
  <si>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</si>
  <si>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</si>
  <si>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</si>
  <si>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</si>
  <si>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</si>
  <si>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</si>
  <si>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</si>
  <si>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</si>
  <si>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</si>
  <si>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</si>
  <si>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</si>
  <si>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</si>
  <si>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</si>
  <si>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</si>
  <si>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</si>
  <si>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</si>
  <si>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</si>
  <si>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</si>
  <si>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</si>
  <si>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</si>
  <si>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</si>
  <si>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</si>
  <si>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</si>
  <si>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</si>
  <si>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</si>
  <si>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</si>
  <si>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</si>
  <si>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</si>
  <si>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</si>
  <si>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</si>
  <si>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</si>
  <si>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</si>
  <si>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</si>
  <si>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</si>
  <si>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</si>
  <si>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</si>
  <si>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</si>
  <si>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</si>
  <si>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</si>
  <si>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</si>
  <si>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</si>
  <si>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</si>
  <si>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</si>
  <si>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</si>
  <si>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</si>
  <si>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</si>
  <si>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</si>
  <si>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</si>
  <si>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</si>
  <si>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</si>
  <si>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</si>
  <si>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</si>
  <si>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</si>
  <si>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</si>
  <si>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</si>
  <si>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</si>
  <si>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</si>
  <si>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</si>
  <si>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</si>
  <si>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</si>
  <si>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</si>
  <si>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</si>
  <si>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</si>
  <si>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</si>
  <si>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</si>
  <si>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</si>
  <si>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</si>
  <si>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</si>
  <si>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</si>
  <si>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</si>
  <si>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</si>
  <si>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</si>
  <si>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</si>
  <si>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</si>
  <si>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</si>
  <si>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</si>
  <si>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</si>
  <si>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</si>
  <si>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</si>
  <si>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</si>
  <si>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</si>
  <si>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</si>
  <si>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</si>
  <si>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</si>
  <si>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</si>
  <si>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</si>
  <si>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</si>
  <si>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</si>
  <si>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</si>
  <si>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</si>
  <si>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</si>
  <si>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</si>
  <si>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</si>
  <si>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</si>
  <si>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</si>
  <si>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</si>
  <si>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</si>
  <si>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</si>
  <si>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</si>
  <si>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</si>
  <si>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</si>
  <si>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</si>
  <si>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</si>
  <si>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</si>
  <si>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</si>
  <si>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</si>
  <si>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</si>
  <si>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</si>
  <si>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</si>
  <si>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</si>
  <si>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</si>
  <si>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</si>
  <si>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</si>
  <si>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</si>
  <si>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</si>
  <si>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</si>
  <si>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</si>
  <si>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</si>
  <si>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</si>
  <si>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</si>
  <si>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</si>
  <si>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</si>
  <si>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</si>
  <si>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</si>
  <si>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</si>
  <si>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</si>
  <si>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</si>
  <si>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</si>
  <si>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</si>
  <si>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</si>
  <si>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</si>
  <si>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</si>
  <si>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</si>
  <si>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</si>
  <si>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</si>
  <si>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</si>
  <si>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</si>
  <si>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</si>
  <si>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</si>
  <si>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</si>
  <si>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</si>
  <si>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</si>
  <si>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</si>
  <si>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</si>
  <si>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</si>
  <si>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</si>
  <si>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</si>
  <si>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</si>
  <si>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</si>
  <si>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</si>
  <si>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</si>
  <si>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</si>
  <si>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</si>
  <si>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</si>
  <si>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</si>
  <si>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</si>
  <si>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</si>
  <si>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</si>
  <si>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</si>
  <si>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</si>
  <si>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</si>
  <si>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</si>
  <si>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</si>
  <si>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</si>
  <si>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</si>
  <si>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</si>
  <si>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</si>
  <si>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</si>
  <si>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</si>
  <si>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</si>
  <si>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</si>
  <si>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</si>
  <si>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</si>
  <si>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</si>
  <si>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</si>
  <si>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</si>
  <si>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</si>
  <si>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</si>
  <si>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</si>
  <si>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</si>
  <si>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</si>
  <si>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</si>
  <si>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</si>
  <si>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</si>
  <si>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</si>
  <si>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</si>
  <si>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</si>
  <si>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</si>
  <si>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</si>
  <si>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</si>
  <si>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</si>
  <si>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</si>
  <si>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</si>
  <si>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</si>
  <si>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</si>
  <si>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</si>
  <si>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</si>
  <si>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</si>
  <si>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</si>
  <si>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</si>
  <si>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</si>
  <si>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</si>
  <si>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</si>
  <si>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</si>
  <si>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</si>
  <si>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</si>
  <si>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</si>
  <si>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</si>
  <si>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</si>
  <si>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</si>
  <si>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</si>
  <si>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</si>
  <si>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</si>
  <si>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</si>
  <si>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</si>
  <si>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</si>
  <si>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</si>
  <si>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</si>
  <si>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</si>
  <si>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</si>
  <si>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</si>
  <si>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</si>
  <si>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</si>
  <si>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</si>
  <si>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</si>
  <si>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</si>
  <si>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</si>
  <si>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</si>
  <si>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</si>
  <si>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</si>
  <si>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</si>
  <si>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</si>
  <si>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</si>
  <si>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</si>
  <si>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</si>
  <si>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</si>
  <si>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</si>
  <si>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</si>
  <si>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</si>
  <si>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</si>
  <si>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</si>
  <si>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</si>
  <si>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</si>
  <si>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</si>
  <si>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</si>
  <si>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</si>
  <si>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</si>
  <si>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</si>
  <si>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</si>
  <si>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</si>
  <si>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</si>
  <si>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</si>
  <si>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</si>
  <si>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</si>
  <si>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</si>
  <si>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</si>
  <si>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</si>
  <si>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</si>
  <si>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</si>
  <si>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</si>
  <si>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</si>
  <si>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</si>
  <si>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</si>
  <si>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</si>
  <si>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</si>
  <si>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</si>
  <si>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</si>
  <si>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</si>
  <si>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</si>
  <si>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</si>
  <si>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</si>
  <si>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</si>
  <si>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</si>
  <si>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</si>
  <si>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</si>
  <si>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</si>
  <si>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</si>
  <si>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</si>
  <si>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</si>
  <si>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</si>
  <si>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</si>
  <si>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</si>
  <si>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</si>
  <si>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</si>
  <si>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</si>
  <si>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</si>
  <si>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</si>
  <si>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</si>
  <si>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</si>
  <si>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</si>
  <si>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</si>
  <si>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</si>
  <si>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</si>
  <si>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</si>
  <si>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</si>
  <si>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</si>
  <si>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</si>
  <si>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</si>
  <si>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</si>
  <si>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</si>
  <si>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</si>
  <si>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</si>
  <si>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</si>
  <si>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</si>
  <si>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</si>
  <si>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</si>
  <si>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</si>
  <si>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</si>
  <si>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</si>
  <si>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</si>
  <si>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</si>
  <si>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</si>
  <si>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</si>
  <si>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</si>
  <si>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</si>
  <si>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</si>
  <si>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</si>
  <si>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</si>
  <si>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</si>
  <si>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</si>
  <si>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</si>
  <si>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</si>
  <si>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</si>
  <si>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</si>
  <si>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</si>
  <si>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</si>
  <si>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</si>
  <si>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</si>
  <si>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</si>
  <si>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</si>
  <si>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</si>
  <si>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</si>
  <si>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</si>
  <si>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</si>
  <si>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</si>
  <si>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</si>
  <si>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</si>
  <si>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</si>
  <si>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</si>
  <si>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</si>
  <si>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</si>
  <si>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</si>
  <si>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</si>
  <si>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</si>
  <si>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</si>
  <si>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</si>
  <si>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</si>
  <si>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</si>
  <si>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</si>
  <si>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</si>
  <si>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</si>
  <si>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</si>
  <si>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</si>
  <si>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</si>
  <si>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</si>
  <si>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</si>
  <si>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</si>
  <si>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</si>
  <si>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</si>
  <si>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</si>
  <si>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</si>
  <si>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</si>
  <si>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</si>
  <si>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</si>
  <si>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</si>
  <si>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</si>
  <si>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</si>
  <si>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</si>
  <si>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</si>
  <si>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</si>
  <si>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</si>
  <si>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</si>
  <si>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</si>
  <si>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</si>
  <si>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</si>
  <si>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</si>
  <si>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</si>
  <si>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</si>
  <si>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</si>
  <si>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</si>
  <si>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</si>
  <si>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</si>
  <si>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</si>
  <si>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</si>
  <si>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</si>
  <si>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</si>
  <si>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</si>
  <si>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</si>
  <si>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</si>
  <si>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</si>
  <si>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</si>
  <si>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</si>
  <si>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</si>
  <si>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</si>
  <si>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</si>
  <si>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</si>
  <si>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</si>
  <si>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</si>
  <si>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</si>
  <si>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</si>
  <si>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</si>
  <si>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</si>
  <si>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</si>
  <si>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</si>
  <si>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</si>
  <si>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</si>
  <si>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</si>
  <si>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</si>
  <si>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</si>
  <si>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</si>
  <si>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</si>
  <si>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</si>
  <si>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</si>
  <si>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</si>
  <si>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</si>
  <si>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</si>
  <si>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</si>
  <si>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</si>
  <si>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</si>
  <si>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</si>
  <si>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</si>
  <si>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</si>
  <si>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</si>
  <si>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</si>
  <si>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</si>
  <si>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</si>
  <si>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</si>
  <si>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</si>
  <si>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</si>
  <si>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</si>
  <si>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</si>
  <si>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</si>
  <si>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</si>
  <si>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</si>
  <si>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</si>
  <si>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</si>
  <si>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</si>
  <si>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</si>
  <si>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</si>
  <si>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</si>
  <si>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</si>
  <si>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</si>
  <si>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</si>
  <si>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</si>
  <si>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</si>
  <si>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</si>
  <si>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</si>
  <si>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</si>
  <si>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</si>
  <si>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</si>
  <si>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</si>
  <si>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</si>
  <si>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</si>
  <si>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</si>
  <si>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</si>
  <si>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</si>
  <si>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</si>
  <si>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</si>
  <si>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</si>
  <si>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</si>
  <si>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</si>
  <si>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</si>
  <si>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</si>
  <si>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</si>
  <si>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</si>
  <si>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</si>
  <si>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</si>
  <si>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</si>
  <si>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</si>
  <si>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</si>
  <si>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</si>
  <si>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</si>
  <si>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</si>
  <si>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</si>
  <si>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</si>
  <si>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</si>
  <si>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</si>
  <si>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</si>
  <si>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</si>
  <si>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</si>
  <si>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</si>
  <si>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</si>
  <si>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</si>
  <si>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</si>
  <si>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</si>
  <si>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</si>
  <si>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</si>
  <si>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</si>
  <si>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</si>
  <si>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</si>
  <si>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</si>
  <si>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</si>
  <si>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</si>
  <si>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</si>
  <si>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</si>
  <si>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</si>
  <si>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</si>
  <si>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</si>
  <si>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</si>
  <si>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</si>
  <si>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</si>
  <si>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</si>
  <si>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</si>
  <si>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</si>
  <si>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</si>
  <si>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</si>
  <si>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</si>
  <si>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</si>
  <si>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</si>
  <si>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</si>
  <si>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</si>
  <si>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</si>
  <si>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</si>
  <si>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</si>
  <si>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</si>
  <si>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</si>
  <si>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</si>
  <si>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</si>
  <si>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</si>
  <si>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</si>
  <si>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</si>
  <si>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</si>
  <si>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</si>
  <si>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</si>
  <si>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</si>
  <si>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</si>
  <si>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</si>
  <si>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</si>
  <si>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</si>
  <si>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</si>
  <si>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</si>
  <si>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</si>
  <si>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</si>
  <si>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</si>
  <si>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</si>
  <si>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</si>
  <si>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</si>
  <si>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</si>
  <si>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</si>
  <si>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</si>
  <si>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</si>
  <si>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</si>
  <si>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</si>
  <si>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</si>
  <si>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</si>
  <si>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</si>
  <si>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</si>
  <si>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</si>
  <si>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</si>
  <si>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</si>
  <si>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</si>
  <si>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</si>
  <si>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</si>
  <si>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</si>
  <si>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</si>
  <si>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</si>
  <si>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</si>
  <si>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</si>
  <si>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</si>
  <si>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</si>
  <si>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</si>
  <si>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</si>
  <si>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</si>
  <si>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</si>
  <si>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</si>
  <si>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</si>
  <si>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</si>
  <si>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</si>
  <si>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</si>
  <si>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</si>
  <si>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</si>
  <si>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</si>
  <si>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</si>
  <si>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</si>
  <si>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</si>
  <si>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</si>
  <si>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</si>
  <si>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</si>
  <si>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</si>
  <si>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</si>
  <si>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</si>
  <si>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</si>
  <si>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</si>
  <si>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</si>
  <si>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</si>
  <si>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</si>
  <si>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</si>
  <si>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</si>
  <si>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</si>
  <si>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</si>
  <si>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</si>
  <si>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</si>
  <si>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</si>
  <si>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</si>
  <si>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</si>
  <si>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</si>
  <si>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</si>
  <si>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</si>
  <si>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</si>
  <si>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</si>
  <si>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</si>
  <si>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</si>
  <si>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</si>
  <si>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</si>
  <si>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</si>
  <si>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</si>
  <si>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</si>
  <si>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</si>
  <si>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</si>
  <si>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</si>
  <si>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</si>
  <si>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</si>
  <si>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</si>
  <si>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</si>
  <si>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</si>
  <si>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</si>
  <si>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</si>
  <si>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</si>
  <si>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</si>
  <si>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</si>
  <si>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</si>
  <si>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</si>
  <si>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</si>
  <si>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</si>
  <si>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</si>
  <si>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</si>
  <si>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</si>
  <si>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</si>
  <si>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</si>
  <si>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</si>
  <si>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</si>
  <si>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</si>
  <si>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</si>
  <si>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</si>
  <si>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</si>
  <si>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</si>
  <si>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</si>
  <si>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</si>
  <si>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</si>
  <si>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</si>
  <si>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</si>
  <si>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</si>
  <si>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</si>
  <si>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</si>
  <si>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</si>
  <si>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</si>
  <si>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</si>
  <si>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</si>
  <si>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</si>
  <si>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</si>
  <si>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</si>
  <si>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</si>
  <si>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</si>
  <si>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</si>
  <si>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</si>
  <si>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</si>
  <si>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</si>
  <si>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</si>
  <si>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</si>
  <si>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</si>
  <si>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</si>
  <si>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</si>
  <si>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</si>
  <si>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</si>
  <si>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</si>
  <si>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</si>
  <si>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</si>
  <si>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</si>
  <si>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</si>
  <si>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</si>
  <si>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</si>
  <si>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</si>
  <si>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</si>
  <si>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</si>
  <si>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</si>
  <si>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</si>
  <si>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</si>
  <si>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</si>
  <si>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</si>
  <si>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</si>
  <si>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</si>
  <si>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</si>
  <si>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</si>
  <si>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</si>
  <si>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</si>
  <si>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</si>
  <si>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</si>
  <si>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</si>
  <si>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</si>
  <si>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</si>
  <si>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</si>
  <si>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</si>
  <si>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</si>
  <si>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</si>
  <si>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</si>
  <si>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</si>
  <si>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</si>
  <si>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</si>
  <si>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</si>
  <si>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</si>
  <si>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</si>
  <si>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</si>
  <si>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</si>
  <si>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</si>
  <si>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</si>
  <si>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</si>
  <si>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</si>
  <si>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</si>
  <si>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</si>
  <si>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</si>
  <si>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</si>
  <si>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</si>
  <si>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</si>
  <si>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</si>
  <si>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</si>
  <si>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</si>
  <si>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</si>
  <si>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</si>
  <si>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</si>
  <si>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</si>
  <si>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</si>
  <si>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</si>
  <si>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</si>
  <si>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</si>
  <si>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</si>
  <si>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</si>
  <si>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</si>
  <si>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</si>
  <si>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</si>
  <si>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</si>
  <si>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</si>
  <si>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</si>
  <si>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</si>
  <si>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</si>
  <si>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</si>
  <si>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</si>
  <si>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</si>
  <si>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</si>
  <si>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</si>
  <si>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</si>
  <si>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</si>
  <si>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</si>
  <si>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</si>
  <si>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</si>
  <si>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</si>
  <si>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</si>
  <si>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</si>
  <si>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</si>
  <si>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</si>
  <si>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</si>
  <si>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</si>
  <si>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</si>
  <si>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</si>
  <si>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</si>
  <si>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</si>
  <si>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</si>
  <si>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</si>
  <si>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</si>
  <si>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</si>
  <si>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</si>
  <si>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</si>
  <si>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</si>
  <si>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</si>
  <si>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</si>
  <si>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</si>
  <si>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</si>
  <si>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</si>
  <si>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</si>
  <si>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</si>
  <si>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</si>
  <si>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</si>
  <si>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</si>
  <si>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</si>
  <si>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</si>
  <si>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</si>
  <si>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</si>
  <si>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</si>
  <si>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</si>
  <si>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</si>
  <si>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</si>
  <si>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</si>
  <si>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</si>
  <si>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</si>
  <si>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</si>
  <si>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</si>
  <si>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</si>
  <si>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</si>
  <si>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</si>
  <si>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</si>
  <si>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</si>
  <si>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</si>
  <si>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</si>
  <si>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</si>
  <si>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</si>
  <si>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</si>
  <si>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</si>
  <si>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</si>
  <si>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</si>
  <si>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</si>
  <si>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</si>
  <si>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</si>
  <si>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</si>
  <si>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</si>
  <si>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</si>
  <si>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</si>
  <si>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</si>
  <si>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</si>
  <si>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</si>
  <si>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</si>
  <si>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</si>
  <si>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</si>
  <si>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</si>
  <si>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</si>
  <si>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</si>
  <si>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</si>
  <si>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</si>
  <si>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</si>
  <si>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</si>
  <si>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</si>
  <si>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</si>
  <si>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</si>
  <si>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</si>
  <si>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</si>
  <si>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</si>
  <si>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</si>
  <si>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</si>
  <si>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</si>
  <si>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</si>
  <si>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</si>
  <si>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</si>
  <si>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</si>
  <si>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</si>
  <si>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</si>
  <si>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</si>
  <si>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</si>
  <si>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</si>
  <si>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</si>
  <si>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</si>
  <si>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</si>
  <si>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</si>
  <si>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</si>
  <si>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</si>
  <si>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</si>
  <si>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</si>
  <si>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</si>
  <si>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</si>
  <si>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</si>
  <si>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</si>
  <si>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</si>
  <si>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</si>
  <si>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</si>
  <si>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</si>
  <si>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</si>
  <si>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</si>
  <si>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</si>
  <si>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</si>
  <si>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</si>
  <si>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</si>
  <si>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</si>
  <si>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</si>
  <si>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</si>
  <si>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</si>
  <si>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</si>
  <si>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</si>
  <si>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</si>
  <si>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</si>
  <si>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</si>
  <si>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</si>
  <si>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</si>
  <si>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</si>
  <si>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</si>
  <si>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</si>
  <si>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</si>
  <si>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</si>
  <si>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</si>
  <si>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</si>
  <si>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</si>
  <si>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</si>
  <si>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</si>
  <si>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</si>
  <si>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</si>
  <si>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</si>
  <si>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</si>
  <si>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</si>
  <si>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</si>
  <si>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</si>
  <si>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</si>
  <si>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</si>
  <si>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</si>
  <si>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</si>
  <si>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</si>
  <si>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</si>
  <si>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</si>
  <si>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</si>
  <si>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</si>
  <si>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</si>
  <si>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</si>
  <si>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</si>
  <si>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</si>
  <si>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</si>
  <si>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</si>
  <si>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</si>
  <si>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</si>
  <si>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</si>
  <si>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</si>
  <si>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</si>
  <si>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</si>
  <si>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</si>
  <si>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</si>
  <si>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</si>
  <si>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</si>
  <si>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</si>
  <si>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</si>
  <si>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</si>
  <si>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</si>
  <si>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</si>
  <si>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</si>
  <si>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</si>
  <si>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</si>
  <si>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</si>
  <si>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</si>
  <si>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</si>
  <si>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</si>
  <si>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</si>
  <si>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</si>
  <si>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</si>
  <si>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</si>
  <si>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</si>
  <si>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</si>
  <si>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</si>
  <si>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</si>
  <si>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</si>
  <si>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</si>
  <si>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</si>
  <si>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</si>
  <si>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</si>
  <si>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</si>
  <si>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</si>
  <si>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</si>
  <si>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</si>
  <si>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</si>
  <si>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</si>
  <si>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</si>
  <si>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</si>
  <si>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</si>
  <si>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</si>
  <si>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</si>
  <si>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</si>
  <si>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</si>
  <si>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</si>
  <si>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</si>
  <si>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</si>
  <si>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</si>
  <si>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</si>
  <si>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</si>
  <si>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</si>
  <si>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</si>
  <si>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</si>
  <si>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</si>
  <si>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</si>
  <si>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</si>
  <si>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</si>
  <si>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</si>
  <si>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</si>
  <si>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</si>
  <si>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</si>
  <si>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</si>
  <si>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</si>
  <si>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</si>
  <si>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</si>
  <si>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</si>
  <si>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</si>
  <si>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</si>
  <si>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</si>
  <si>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</si>
  <si>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</si>
  <si>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</si>
  <si>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</si>
  <si>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</si>
  <si>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</si>
  <si>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</si>
  <si>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</si>
  <si>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</si>
  <si>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</si>
  <si>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</si>
  <si>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</si>
  <si>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</si>
  <si>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</si>
  <si>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</si>
  <si>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</si>
  <si>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</si>
  <si>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</si>
  <si>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</si>
  <si>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</si>
  <si>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</si>
  <si>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</si>
  <si>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</si>
  <si>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</si>
  <si>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</si>
  <si>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</si>
  <si>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</si>
  <si>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</si>
  <si>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</si>
  <si>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</si>
  <si>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</si>
  <si>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</si>
  <si>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</si>
  <si>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</si>
  <si>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</si>
  <si>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</si>
  <si>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</si>
  <si>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</si>
  <si>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</si>
  <si>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</si>
  <si>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</si>
  <si>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</si>
  <si>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</si>
  <si>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</si>
  <si>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</si>
  <si>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</si>
  <si>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</si>
  <si>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</si>
  <si>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</si>
  <si>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</si>
  <si>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</si>
  <si>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</si>
  <si>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</si>
  <si>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</si>
  <si>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</si>
  <si>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</si>
  <si>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</si>
  <si>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</si>
  <si>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</si>
  <si>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</si>
  <si>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</si>
  <si>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</si>
  <si>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</si>
  <si>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</si>
  <si>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</si>
  <si>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</si>
  <si>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</si>
  <si>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</si>
  <si>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</si>
  <si>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</si>
  <si>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</si>
  <si>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</si>
  <si>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</si>
  <si>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</si>
  <si>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</si>
  <si>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</si>
  <si>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</si>
  <si>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</si>
  <si>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</si>
  <si>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</si>
  <si>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</si>
  <si>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</si>
  <si>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</si>
  <si>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</si>
  <si>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</si>
  <si>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</si>
  <si>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</si>
  <si>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</si>
  <si>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</si>
  <si>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</si>
  <si>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</si>
  <si>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</si>
  <si>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</si>
  <si>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</si>
  <si>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</si>
  <si>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</si>
  <si>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</si>
  <si>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</si>
  <si>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</si>
  <si>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</si>
  <si>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</si>
  <si>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</si>
  <si>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</si>
  <si>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</si>
  <si>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</si>
  <si>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</si>
  <si>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</si>
  <si>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</si>
  <si>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</si>
  <si>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</si>
  <si>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</si>
  <si>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</si>
  <si>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</si>
  <si>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</si>
  <si>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</si>
  <si>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</si>
  <si>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</si>
  <si>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</si>
  <si>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</si>
  <si>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</si>
  <si>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</si>
  <si>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</si>
  <si>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</si>
  <si>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</si>
  <si>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</si>
  <si>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</si>
  <si>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</si>
  <si>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</si>
  <si>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</si>
  <si>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</si>
  <si>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</si>
  <si>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</si>
  <si>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</si>
  <si>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</si>
  <si>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</si>
  <si>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</si>
  <si>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</si>
  <si>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</si>
  <si>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</si>
  <si>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</si>
  <si>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</si>
  <si>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</si>
  <si>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</si>
  <si>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</si>
  <si>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</si>
  <si>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</si>
  <si>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</si>
  <si>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</si>
  <si>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</si>
  <si>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</si>
  <si>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</si>
  <si>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</si>
  <si>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</si>
  <si>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</si>
  <si>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</si>
  <si>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</si>
  <si>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</si>
  <si>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</si>
  <si>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</si>
  <si>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</si>
  <si>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</si>
  <si>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</si>
  <si>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</si>
  <si>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</si>
  <si>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</si>
  <si>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</si>
  <si>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</si>
  <si>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</si>
  <si>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</si>
  <si>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</si>
  <si>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</si>
  <si>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</si>
  <si>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</si>
  <si>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</si>
  <si>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</si>
  <si>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</si>
  <si>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</si>
  <si>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</si>
  <si>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</si>
  <si>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</si>
  <si>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</si>
  <si>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</si>
  <si>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</si>
  <si>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</si>
  <si>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</si>
  <si>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</si>
  <si>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</si>
  <si>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</si>
  <si>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</si>
  <si>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</si>
  <si>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</si>
  <si>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</si>
  <si>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</si>
  <si>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</si>
  <si>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</si>
  <si>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</si>
  <si>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</si>
  <si>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</si>
  <si>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</si>
  <si>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</si>
  <si>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</si>
  <si>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</si>
  <si>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</si>
  <si>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</si>
  <si>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</si>
  <si>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</si>
  <si>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</si>
  <si>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</si>
  <si>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</si>
  <si>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</si>
  <si>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</si>
  <si>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</si>
  <si>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</si>
  <si>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</si>
  <si>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</si>
  <si>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</si>
  <si>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</si>
  <si>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</si>
  <si>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</si>
  <si>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</si>
  <si>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</si>
  <si>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</si>
  <si>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</si>
  <si>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</si>
  <si>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</si>
  <si>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</si>
  <si>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</si>
  <si>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</si>
  <si>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</si>
  <si>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</si>
  <si>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</si>
  <si>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</si>
  <si>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</si>
  <si>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</si>
  <si>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</si>
  <si>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</si>
  <si>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</si>
  <si>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</si>
  <si>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</si>
  <si>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</si>
  <si>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</si>
  <si>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</si>
  <si>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</si>
  <si>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</si>
  <si>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</si>
  <si>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</si>
  <si>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</si>
  <si>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</si>
  <si>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</si>
  <si>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</si>
  <si>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</si>
  <si>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</si>
  <si>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</si>
  <si>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</si>
  <si>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</si>
  <si>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</si>
  <si>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</si>
  <si>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</si>
  <si>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</si>
  <si>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</si>
  <si>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</si>
  <si>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</si>
  <si>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</si>
  <si>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</si>
  <si>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</si>
  <si>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</si>
  <si>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</si>
  <si>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</si>
  <si>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</si>
  <si>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</si>
  <si>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</si>
  <si>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</si>
  <si>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</si>
  <si>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</si>
  <si>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</si>
  <si>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</si>
  <si>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</si>
  <si>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</si>
  <si>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</si>
  <si>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</si>
  <si>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</si>
  <si>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</si>
  <si>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</si>
  <si>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</si>
  <si>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</si>
  <si>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</si>
  <si>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</si>
  <si>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</si>
  <si>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</si>
  <si>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</si>
  <si>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</si>
  <si>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</si>
  <si>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</si>
  <si>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</si>
  <si>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</si>
  <si>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</si>
  <si>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</si>
  <si>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</si>
  <si>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</si>
  <si>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</si>
  <si>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</si>
  <si>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</si>
  <si>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</si>
  <si>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</si>
  <si>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</si>
  <si>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</si>
  <si>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</si>
  <si>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</si>
  <si>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</si>
  <si>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</si>
  <si>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</si>
  <si>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</si>
  <si>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</si>
  <si>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</si>
  <si>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</si>
  <si>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</si>
  <si>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</si>
  <si>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</si>
  <si>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</si>
  <si>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</si>
  <si>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</si>
  <si>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</si>
  <si>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</si>
  <si>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</si>
  <si>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</si>
  <si>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</si>
  <si>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</si>
  <si>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</si>
  <si>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</si>
  <si>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</si>
  <si>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</si>
  <si>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</si>
  <si>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</si>
  <si>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</si>
  <si>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</si>
  <si>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</si>
  <si>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</si>
  <si>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</si>
  <si>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</si>
  <si>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</si>
  <si>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</si>
  <si>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</si>
  <si>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</si>
  <si>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</si>
  <si>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</si>
  <si>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</si>
  <si>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</si>
  <si>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</si>
  <si>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</si>
  <si>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</si>
  <si>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</si>
  <si>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</si>
  <si>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</si>
  <si>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</si>
  <si>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</si>
  <si>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</si>
  <si>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</si>
  <si>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</si>
  <si>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</si>
  <si>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</si>
  <si>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</si>
  <si>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</si>
  <si>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</si>
  <si>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</si>
  <si>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</si>
  <si>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</si>
  <si>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</si>
  <si>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</si>
  <si>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</si>
  <si>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</si>
  <si>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</si>
  <si>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</si>
  <si>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</si>
  <si>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</si>
  <si>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</si>
  <si>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</si>
  <si>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</si>
  <si>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</si>
  <si>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</si>
  <si>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</si>
  <si>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</si>
  <si>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</si>
  <si>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</si>
  <si>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</si>
  <si>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</si>
  <si>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</si>
  <si>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</si>
  <si>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</si>
  <si>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</si>
  <si>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</si>
  <si>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</si>
  <si>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</si>
  <si>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</si>
  <si>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</si>
  <si>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</si>
  <si>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</si>
  <si>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</si>
  <si>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</si>
  <si>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</si>
  <si>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</si>
  <si>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</si>
  <si>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</si>
  <si>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</si>
  <si>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</si>
  <si>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</si>
  <si>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</si>
  <si>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</si>
  <si>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</si>
  <si>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</si>
  <si>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</si>
  <si>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</si>
  <si>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</si>
  <si>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</si>
  <si>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</si>
  <si>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</si>
  <si>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</si>
  <si>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</si>
  <si>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</si>
  <si>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</si>
  <si>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</si>
  <si>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</si>
  <si>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</si>
  <si>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</si>
  <si>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</si>
  <si>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</si>
  <si>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</si>
  <si>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</si>
  <si>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</si>
  <si>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</si>
  <si>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</si>
  <si>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</si>
  <si>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</si>
  <si>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</si>
  <si>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</si>
  <si>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</si>
  <si>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</si>
  <si>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</si>
  <si>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</si>
  <si>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</si>
  <si>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</si>
  <si>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</si>
  <si>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</si>
  <si>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</si>
  <si>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</si>
  <si>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</si>
  <si>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</si>
  <si>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</si>
  <si>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</si>
  <si>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</si>
  <si>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</si>
  <si>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</si>
  <si>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</si>
  <si>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</si>
  <si>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</si>
  <si>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</si>
  <si>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</si>
  <si>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</si>
  <si>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</si>
  <si>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</si>
  <si>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</si>
  <si>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</si>
  <si>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</si>
  <si>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</si>
  <si>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</si>
  <si>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</si>
  <si>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</si>
  <si>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</si>
  <si>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</si>
  <si>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</si>
  <si>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</si>
  <si>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</si>
  <si>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</si>
  <si>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</si>
  <si>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</si>
  <si>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</si>
  <si>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</si>
  <si>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</si>
  <si>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</si>
  <si>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</si>
  <si>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</si>
  <si>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</si>
  <si>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</si>
  <si>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</si>
  <si>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</si>
  <si>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</si>
  <si>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</si>
  <si>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</si>
  <si>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</si>
  <si>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</si>
  <si>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</si>
  <si>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</si>
  <si>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</si>
  <si>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</si>
  <si>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</si>
  <si>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</si>
  <si>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</si>
  <si>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</si>
  <si>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</si>
  <si>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</si>
  <si>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</si>
  <si>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</si>
  <si>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</si>
  <si>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</si>
  <si>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</si>
  <si>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</si>
  <si>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</si>
  <si>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</si>
  <si>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</si>
  <si>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</si>
  <si>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</si>
  <si>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</si>
  <si>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</si>
  <si>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</si>
  <si>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</si>
  <si>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</si>
  <si>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</si>
  <si>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</si>
  <si>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</si>
  <si>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</si>
  <si>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</si>
  <si>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</si>
  <si>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</si>
  <si>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</si>
  <si>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</si>
  <si>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</si>
  <si>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</si>
  <si>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</si>
  <si>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</si>
  <si>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</si>
  <si>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</si>
  <si>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</si>
  <si>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</si>
  <si>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</si>
  <si>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</si>
  <si>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</si>
  <si>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</si>
  <si>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</si>
  <si>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</si>
  <si>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</si>
  <si>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</si>
  <si>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</si>
  <si>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</si>
  <si>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</si>
  <si>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</si>
  <si>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</si>
  <si>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</si>
  <si>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</si>
  <si>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</si>
  <si>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</si>
  <si>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</si>
  <si>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</si>
  <si>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</si>
  <si>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</si>
  <si>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</si>
  <si>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</si>
  <si>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</si>
  <si>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</si>
  <si>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</si>
  <si>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</si>
  <si>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</si>
  <si>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</si>
  <si>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</si>
  <si>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</si>
  <si>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</si>
  <si>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</si>
  <si>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</si>
  <si>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</si>
  <si>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</si>
  <si>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</si>
  <si>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</si>
  <si>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</si>
  <si>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</si>
  <si>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</si>
  <si>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</si>
  <si>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</si>
  <si>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</si>
  <si>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</si>
  <si>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</si>
  <si>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</si>
  <si>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</si>
  <si>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</si>
  <si>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</si>
  <si>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</si>
  <si>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</si>
  <si>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</si>
  <si>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</si>
  <si>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</si>
  <si>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</si>
  <si>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</si>
  <si>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</si>
  <si>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</si>
  <si>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</si>
  <si>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</si>
  <si>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</si>
  <si>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</si>
  <si>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</si>
  <si>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</si>
  <si>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</si>
  <si>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</si>
  <si>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</si>
  <si>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</si>
  <si>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</si>
  <si>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</si>
  <si>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</si>
  <si>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</si>
  <si>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</si>
  <si>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</si>
  <si>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</si>
  <si>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</si>
  <si>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</si>
  <si>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</si>
  <si>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</si>
  <si>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</si>
  <si>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</si>
  <si>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</si>
  <si>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</si>
  <si>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</si>
  <si>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</si>
  <si>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</si>
  <si>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</si>
  <si>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</si>
  <si>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</si>
  <si>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</si>
  <si>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</si>
  <si>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</si>
  <si>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</si>
  <si>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</si>
  <si>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</si>
  <si>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</si>
  <si>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</si>
  <si>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</si>
  <si>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</si>
  <si>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</si>
  <si>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</si>
  <si>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</si>
  <si>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</si>
  <si>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</si>
  <si>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</si>
  <si>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</si>
  <si>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</si>
  <si>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</si>
  <si>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</si>
  <si>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</si>
  <si>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</si>
  <si>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</si>
  <si>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</si>
  <si>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</si>
  <si>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</si>
  <si>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</si>
  <si>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</si>
  <si>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</si>
  <si>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</si>
  <si>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</si>
  <si>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</si>
  <si>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</si>
  <si>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</si>
  <si>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</si>
  <si>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</si>
  <si>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</si>
  <si>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</si>
  <si>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</si>
  <si>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</si>
  <si>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</si>
  <si>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</si>
  <si>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</si>
  <si>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</si>
  <si>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</si>
  <si>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</si>
  <si>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</si>
  <si>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</si>
  <si>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</si>
  <si>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</si>
  <si>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</si>
  <si>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</si>
  <si>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</si>
  <si>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</si>
  <si>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</si>
  <si>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</si>
  <si>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</si>
  <si>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</si>
  <si>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</si>
  <si>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</si>
  <si>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</si>
  <si>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</si>
  <si>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</si>
  <si>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</si>
  <si>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</si>
  <si>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</si>
  <si>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</si>
  <si>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</si>
  <si>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</si>
  <si>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</si>
  <si>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</si>
  <si>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</si>
  <si>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</si>
  <si>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</si>
  <si>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</si>
  <si>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</si>
  <si>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</si>
  <si>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</si>
  <si>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</si>
  <si>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</si>
  <si>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</si>
  <si>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</si>
  <si>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</si>
  <si>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</si>
  <si>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</si>
  <si>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</si>
  <si>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</si>
  <si>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</si>
  <si>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</si>
  <si>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</si>
  <si>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</si>
  <si>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</si>
  <si>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</si>
  <si>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</si>
  <si>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</si>
  <si>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</si>
  <si>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</si>
  <si>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</si>
  <si>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</si>
  <si>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</si>
  <si>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</si>
  <si>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</si>
  <si>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</si>
  <si>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</si>
  <si>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</si>
  <si>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</si>
  <si>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</si>
  <si>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</si>
  <si>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</si>
  <si>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</si>
  <si>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</si>
  <si>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</si>
  <si>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</si>
  <si>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</si>
  <si>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</si>
  <si>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</si>
  <si>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</si>
  <si>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</si>
  <si>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</si>
  <si>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</si>
  <si>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</si>
  <si>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</si>
  <si>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</si>
  <si>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</si>
  <si>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</si>
  <si>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</si>
  <si>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</si>
  <si>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</si>
  <si>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</si>
  <si>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</si>
  <si>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</si>
  <si>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</si>
  <si>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</si>
  <si>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</si>
  <si>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</si>
  <si>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</si>
  <si>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</si>
  <si>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</si>
  <si>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</si>
  <si>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</si>
  <si>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</si>
  <si>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</si>
  <si>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</si>
  <si>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</si>
  <si>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</si>
  <si>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</si>
  <si>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</si>
  <si>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</si>
  <si>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</si>
  <si>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</si>
  <si>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</si>
  <si>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</si>
  <si>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</si>
  <si>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</si>
  <si>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</si>
  <si>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</si>
  <si>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</si>
  <si>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</si>
  <si>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</si>
  <si>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</si>
  <si>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</si>
  <si>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</si>
  <si>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</si>
  <si>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</si>
  <si>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</si>
  <si>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</si>
  <si>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</si>
  <si>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</si>
  <si>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</si>
  <si>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</si>
  <si>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</si>
  <si>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</si>
  <si>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</si>
  <si>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</si>
  <si>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</si>
  <si>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</si>
  <si>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</si>
  <si>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</si>
  <si>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</si>
  <si>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</si>
  <si>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</si>
  <si>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</si>
  <si>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</si>
  <si>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</si>
  <si>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</si>
  <si>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</si>
  <si>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</si>
  <si>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</si>
  <si>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</si>
  <si>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</si>
  <si>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</si>
  <si>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</si>
  <si>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</si>
  <si>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</si>
  <si>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</si>
  <si>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</si>
  <si>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</si>
  <si>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</si>
  <si>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</si>
  <si>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</si>
  <si>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</si>
  <si>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</si>
  <si>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</si>
  <si>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</si>
  <si>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</si>
  <si>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</si>
  <si>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</si>
  <si>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</si>
  <si>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</si>
  <si>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</si>
  <si>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</si>
  <si>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</si>
  <si>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</si>
  <si>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</si>
  <si>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</si>
  <si>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</si>
  <si>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</si>
  <si>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</si>
  <si>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</si>
  <si>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</si>
  <si>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</si>
  <si>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</si>
  <si>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</si>
  <si>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</si>
  <si>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</si>
  <si>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</si>
  <si>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</si>
  <si>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</si>
  <si>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</si>
  <si>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</si>
  <si>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</si>
  <si>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</si>
  <si>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</si>
  <si>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</si>
  <si>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</si>
  <si>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</si>
  <si>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</si>
  <si>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</si>
  <si>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</si>
  <si>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</si>
  <si>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</si>
  <si>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</si>
  <si>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</si>
  <si>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</si>
  <si>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</si>
  <si>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</si>
  <si>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</si>
  <si>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</si>
  <si>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</si>
  <si>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</si>
  <si>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</si>
  <si>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</si>
  <si>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</si>
  <si>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</si>
  <si>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</si>
  <si>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</si>
  <si>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</si>
  <si>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</si>
  <si>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</si>
  <si>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</si>
  <si>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</si>
  <si>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</si>
  <si>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</si>
  <si>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</si>
  <si>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</si>
  <si>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</si>
  <si>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</si>
  <si>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</si>
  <si>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</si>
  <si>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</si>
  <si>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</si>
  <si>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</si>
  <si>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</si>
  <si>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</si>
  <si>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</si>
  <si>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</si>
  <si>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</si>
  <si>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</si>
  <si>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</si>
  <si>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</si>
  <si>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</si>
  <si>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</si>
  <si>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</si>
  <si>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</si>
  <si>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</si>
  <si>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</si>
  <si>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</si>
  <si>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</si>
  <si>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</si>
  <si>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</si>
  <si>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</si>
  <si>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</si>
  <si>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</si>
  <si>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</si>
  <si>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</si>
  <si>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</si>
  <si>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</si>
  <si>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</si>
  <si>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</si>
  <si>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</si>
  <si>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</si>
  <si>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</si>
  <si>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</si>
  <si>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</si>
  <si>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</si>
  <si>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</si>
  <si>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</si>
  <si>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</si>
  <si>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</si>
  <si>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</si>
  <si>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</si>
  <si>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</si>
  <si>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</si>
  <si>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</si>
  <si>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</si>
  <si>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</si>
  <si>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</si>
  <si>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</si>
  <si>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</si>
  <si>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</si>
  <si>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</si>
  <si>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</si>
  <si>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</si>
  <si>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</si>
  <si>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</si>
  <si>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</si>
  <si>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</si>
  <si>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</si>
  <si>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</si>
  <si>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</si>
  <si>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</si>
  <si>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</si>
  <si>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</si>
  <si>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</si>
  <si>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</si>
  <si>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</si>
  <si>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</si>
  <si>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</si>
  <si>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</si>
  <si>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</si>
  <si>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</si>
  <si>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</si>
  <si>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</si>
  <si>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</si>
  <si>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</si>
  <si>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</si>
  <si>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</si>
  <si>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</si>
  <si>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</si>
  <si>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</si>
  <si>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</si>
  <si>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</si>
  <si>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</si>
  <si>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</si>
  <si>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</si>
  <si>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</si>
  <si>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</si>
  <si>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</si>
  <si>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</si>
  <si>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</si>
  <si>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</si>
  <si>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</si>
  <si>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</si>
  <si>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</si>
  <si>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</si>
  <si>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</si>
  <si>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</si>
  <si>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</si>
  <si>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</si>
  <si>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</si>
  <si>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</si>
  <si>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</si>
  <si>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</si>
  <si>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</si>
  <si>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</si>
  <si>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</si>
  <si>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</si>
  <si>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</si>
  <si>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</si>
  <si>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</si>
  <si>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</si>
  <si>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</si>
  <si>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</si>
  <si>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</si>
  <si>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</si>
  <si>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</si>
  <si>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</si>
  <si>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</si>
  <si>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</si>
  <si>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</si>
  <si>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</si>
  <si>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</si>
  <si>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</si>
  <si>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</si>
  <si>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</si>
  <si>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</si>
  <si>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</si>
  <si>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</si>
  <si>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</si>
  <si>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</si>
  <si>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</si>
  <si>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</si>
  <si>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</si>
  <si>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</si>
  <si>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</si>
  <si>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</si>
  <si>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</si>
  <si>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</si>
  <si>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</si>
  <si>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</si>
  <si>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</si>
  <si>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</si>
  <si>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</si>
  <si>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</si>
  <si>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</si>
  <si>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</si>
  <si>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</si>
  <si>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</si>
  <si>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</si>
  <si>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</si>
  <si>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</si>
  <si>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</si>
  <si>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</si>
  <si>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</si>
  <si>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</si>
  <si>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</si>
  <si>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</si>
  <si>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</si>
  <si>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</si>
  <si>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</si>
  <si>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</si>
  <si>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</si>
  <si>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</si>
  <si>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</si>
  <si>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</si>
  <si>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</si>
  <si>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</si>
  <si>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</si>
  <si>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</si>
  <si>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</si>
  <si>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</si>
  <si>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</si>
  <si>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</si>
  <si>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</si>
  <si>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</si>
  <si>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</si>
  <si>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</si>
  <si>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</si>
  <si>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</si>
  <si>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</si>
  <si>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</si>
  <si>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</si>
  <si>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</si>
  <si>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</si>
  <si>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</si>
  <si>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</si>
  <si>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</si>
  <si>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</si>
  <si>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</si>
  <si>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</si>
  <si>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</si>
  <si>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</si>
  <si>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</si>
  <si>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</si>
  <si>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</si>
  <si>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</si>
  <si>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</si>
  <si>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</si>
  <si>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</si>
  <si>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</si>
  <si>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</si>
  <si>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</si>
  <si>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</si>
  <si>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</si>
  <si>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</si>
  <si>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</si>
  <si>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</si>
  <si>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</si>
  <si>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</si>
  <si>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</si>
  <si>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</si>
  <si>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</si>
  <si>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</si>
  <si>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</si>
  <si>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</si>
  <si>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</si>
  <si>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</si>
  <si>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</si>
  <si>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</si>
  <si>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</si>
  <si>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</si>
  <si>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</si>
  <si>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</si>
  <si>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</si>
  <si>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</si>
  <si>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</si>
  <si>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</si>
  <si>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</si>
  <si>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</si>
  <si>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</si>
  <si>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</si>
  <si>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</si>
  <si>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</si>
  <si>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</si>
  <si>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</si>
  <si>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</si>
  <si>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</si>
  <si>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</si>
  <si>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</si>
  <si>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</si>
  <si>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</si>
  <si>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</si>
  <si>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</si>
  <si>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</si>
  <si>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</si>
  <si>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</si>
  <si>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</si>
  <si>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</si>
  <si>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</si>
  <si>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</si>
  <si>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</si>
  <si>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</si>
  <si>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</si>
  <si>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</si>
  <si>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</si>
  <si>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</si>
  <si>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</si>
  <si>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</si>
  <si>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</si>
  <si>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</si>
  <si>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</si>
  <si>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</si>
  <si>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</si>
  <si>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</si>
  <si>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</si>
  <si>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</si>
  <si>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</si>
  <si>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</si>
  <si>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</si>
  <si>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</si>
  <si>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</si>
  <si>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</si>
  <si>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</si>
  <si>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</si>
  <si>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</si>
  <si>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</si>
  <si>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</si>
  <si>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</si>
  <si>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</si>
  <si>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</si>
  <si>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</si>
  <si>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</si>
  <si>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</si>
  <si>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</si>
  <si>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</si>
  <si>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</si>
  <si>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</si>
  <si>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</si>
  <si>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</si>
  <si>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</si>
  <si>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</si>
  <si>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</si>
  <si>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</si>
  <si>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</si>
  <si>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</si>
  <si>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</si>
  <si>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</si>
  <si>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</si>
  <si>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</si>
  <si>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</si>
  <si>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</si>
  <si>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</si>
  <si>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</si>
  <si>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</si>
  <si>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</si>
  <si>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</si>
  <si>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</si>
  <si>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</si>
  <si>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</si>
  <si>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</si>
  <si>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</si>
  <si>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</si>
  <si>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</si>
  <si>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</si>
  <si>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</si>
  <si>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</si>
  <si>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</si>
  <si>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</si>
  <si>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</si>
  <si>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</si>
  <si>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</si>
  <si>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</si>
  <si>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</si>
  <si>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</si>
  <si>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</si>
  <si>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</si>
  <si>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</si>
  <si>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</si>
  <si>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</si>
  <si>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</si>
  <si>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</si>
  <si>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</si>
  <si>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</si>
  <si>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</si>
  <si>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</si>
  <si>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</si>
  <si>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</si>
  <si>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</si>
  <si>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</si>
  <si>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</si>
  <si>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</si>
  <si>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</si>
  <si>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</si>
  <si>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</si>
  <si>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</si>
  <si>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</si>
  <si>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</si>
  <si>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</si>
  <si>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</si>
  <si>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</si>
  <si>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</si>
  <si>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</si>
  <si>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</si>
  <si>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</si>
  <si>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</si>
  <si>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</si>
  <si>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</si>
  <si>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</si>
  <si>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</si>
  <si>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</si>
  <si>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</si>
  <si>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</si>
  <si>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</si>
  <si>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</si>
  <si>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</si>
  <si>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</si>
  <si>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</si>
  <si>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</si>
  <si>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</si>
  <si>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</si>
  <si>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</si>
  <si>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</si>
  <si>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</si>
  <si>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</si>
  <si>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</si>
  <si>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</si>
  <si>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</si>
  <si>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</si>
  <si>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</si>
  <si>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</si>
  <si>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</si>
  <si>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</si>
  <si>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</si>
  <si>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</si>
  <si>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</si>
  <si>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</si>
  <si>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</si>
  <si>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</si>
  <si>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</si>
  <si>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</si>
  <si>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</si>
  <si>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</si>
  <si>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</si>
  <si>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</si>
  <si>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</si>
  <si>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</si>
  <si>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</si>
  <si>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</si>
  <si>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</si>
  <si>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</si>
  <si>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</si>
  <si>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</si>
  <si>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</si>
  <si>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</si>
  <si>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</si>
  <si>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</si>
  <si>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</si>
  <si>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</si>
  <si>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</si>
  <si>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</si>
  <si>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</si>
  <si>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</si>
  <si>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</si>
  <si>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</si>
  <si>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</si>
  <si>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</si>
  <si>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</si>
  <si>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</si>
  <si>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</si>
  <si>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</si>
  <si>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</si>
  <si>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</si>
  <si>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</si>
  <si>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</si>
  <si>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</si>
  <si>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</si>
  <si>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</si>
  <si>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</si>
  <si>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</si>
  <si>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</si>
  <si>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</si>
  <si>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</si>
  <si>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</si>
  <si>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</si>
  <si>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</si>
  <si>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</si>
  <si>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</si>
  <si>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</si>
  <si>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</si>
  <si>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</si>
  <si>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</si>
  <si>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</si>
  <si>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</si>
  <si>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</si>
  <si>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</si>
  <si>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</si>
  <si>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</si>
  <si>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</si>
  <si>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</si>
  <si>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</si>
  <si>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</si>
  <si>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</si>
  <si>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</si>
  <si>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</si>
  <si>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</si>
  <si>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</si>
  <si>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</si>
  <si>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</si>
  <si>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</si>
  <si>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</si>
  <si>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</si>
  <si>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</si>
  <si>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</si>
  <si>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</si>
  <si>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</si>
  <si>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</si>
  <si>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</si>
  <si>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</si>
  <si>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</si>
  <si>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</si>
  <si>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</si>
  <si>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</si>
  <si>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</si>
  <si>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</si>
  <si>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</si>
  <si>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</si>
  <si>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</si>
  <si>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</si>
  <si>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</si>
  <si>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</si>
  <si>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</si>
  <si>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</si>
  <si>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</si>
  <si>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</si>
  <si>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</si>
  <si>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</si>
  <si>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</si>
  <si>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</si>
  <si>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</si>
  <si>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</si>
  <si>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</si>
  <si>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</si>
  <si>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</si>
  <si>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</si>
  <si>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</si>
  <si>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</si>
  <si>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</si>
  <si>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</si>
  <si>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</si>
  <si>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</si>
  <si>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</si>
  <si>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</si>
  <si>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</si>
  <si>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</si>
  <si>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</si>
  <si>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</si>
  <si>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</si>
  <si>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</si>
  <si>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</si>
  <si>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</si>
  <si>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</si>
  <si>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</si>
  <si>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</si>
  <si>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</si>
  <si>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</si>
  <si>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</si>
  <si>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</si>
  <si>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</si>
  <si>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</si>
  <si>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</si>
  <si>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</si>
  <si>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</si>
  <si>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</si>
  <si>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</si>
  <si>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</si>
  <si>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</si>
  <si>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</si>
  <si>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</si>
  <si>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</si>
  <si>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</si>
  <si>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</si>
  <si>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</si>
  <si>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</si>
  <si>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</si>
  <si>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</si>
  <si>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</si>
  <si>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</si>
  <si>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</si>
  <si>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</si>
  <si>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</si>
  <si>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</si>
  <si>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</si>
  <si>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</si>
  <si>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</si>
  <si>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</si>
  <si>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</si>
  <si>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</si>
  <si>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</si>
  <si>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</si>
  <si>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</si>
  <si>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</si>
  <si>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</si>
  <si>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</si>
  <si>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</si>
  <si>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</si>
  <si>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</si>
  <si>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</si>
  <si>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</si>
  <si>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</si>
  <si>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</si>
  <si>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</si>
  <si>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</si>
  <si>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</si>
  <si>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</si>
  <si>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</si>
  <si>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</si>
  <si>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</si>
  <si>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</si>
  <si>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</si>
  <si>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</si>
  <si>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</si>
  <si>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</si>
  <si>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</si>
  <si>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</si>
  <si>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</si>
  <si>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</si>
  <si>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</si>
  <si>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</si>
  <si>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</si>
  <si>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</si>
  <si>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</si>
  <si>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</si>
  <si>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</si>
  <si>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</si>
  <si>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</si>
  <si>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</si>
  <si>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</si>
  <si>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</si>
  <si>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</si>
  <si>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</si>
  <si>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</si>
  <si>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</si>
  <si>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</si>
  <si>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</si>
  <si>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</si>
  <si>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</si>
  <si>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</si>
  <si>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</si>
  <si>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</si>
  <si>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</si>
  <si>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</si>
  <si>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</si>
  <si>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</si>
  <si>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</si>
  <si>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</si>
  <si>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</si>
  <si>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</si>
  <si>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</si>
  <si>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</si>
  <si>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</si>
  <si>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</si>
  <si>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</si>
  <si>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</si>
  <si>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</si>
  <si>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</si>
  <si>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</si>
  <si>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</si>
  <si>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</si>
  <si>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</si>
  <si>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</si>
  <si>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</si>
  <si>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</si>
  <si>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</si>
  <si>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</si>
  <si>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</si>
  <si>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</si>
  <si>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</si>
  <si>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</si>
  <si>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</si>
  <si>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</si>
  <si>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</si>
  <si>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</si>
  <si>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</si>
  <si>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</si>
  <si>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</si>
  <si>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</si>
  <si>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</si>
  <si>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</si>
  <si>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</si>
  <si>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</si>
  <si>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</si>
  <si>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</si>
  <si>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</si>
  <si>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</si>
  <si>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</si>
  <si>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</si>
  <si>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</si>
  <si>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</si>
  <si>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</si>
  <si>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</si>
  <si>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</si>
  <si>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</si>
  <si>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</si>
  <si>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</si>
  <si>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</si>
  <si>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</si>
  <si>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</si>
  <si>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</si>
  <si>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</si>
  <si>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</si>
  <si>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</si>
  <si>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</si>
  <si>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</si>
  <si>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</si>
  <si>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</si>
  <si>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</si>
  <si>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</si>
  <si>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</si>
  <si>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</si>
  <si>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</si>
  <si>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</si>
  <si>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</si>
  <si>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</si>
  <si>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</si>
  <si>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</si>
  <si>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</si>
  <si>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</si>
  <si>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</si>
  <si>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</si>
  <si>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</si>
  <si>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</si>
  <si>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</si>
  <si>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</si>
  <si>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</si>
  <si>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</si>
  <si>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</si>
  <si>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</si>
  <si>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</si>
  <si>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</si>
  <si>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</si>
  <si>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</si>
  <si>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</si>
  <si>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</si>
  <si>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</si>
  <si>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</si>
  <si>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</si>
  <si>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</si>
  <si>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</si>
  <si>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</si>
  <si>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</si>
  <si>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</si>
  <si>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</si>
  <si>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</si>
  <si>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</si>
  <si>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</si>
  <si>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</si>
  <si>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</si>
  <si>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</si>
  <si>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</si>
  <si>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</si>
  <si>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</si>
  <si>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</si>
  <si>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</si>
  <si>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</si>
  <si>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</si>
  <si>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</si>
  <si>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</si>
  <si>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</si>
  <si>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</si>
  <si>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</si>
  <si>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</si>
  <si>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</si>
  <si>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</si>
  <si>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</si>
  <si>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</si>
  <si>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</si>
  <si>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</si>
  <si>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</si>
  <si>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</si>
  <si>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</si>
  <si>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</si>
  <si>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</si>
  <si>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</si>
  <si>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</si>
  <si>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</si>
  <si>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</si>
  <si>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</si>
  <si>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</si>
  <si>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</si>
  <si>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</si>
  <si>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</si>
  <si>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</si>
  <si>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</si>
  <si>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</si>
  <si>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</si>
  <si>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</si>
  <si>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</si>
  <si>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</si>
  <si>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</si>
  <si>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</si>
  <si>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</si>
  <si>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</si>
  <si>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</si>
  <si>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</si>
  <si>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</si>
  <si>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</si>
  <si>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</si>
  <si>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</si>
  <si>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</si>
  <si>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</si>
  <si>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</si>
  <si>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</si>
  <si>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</si>
  <si>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</si>
  <si>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</si>
  <si>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</si>
  <si>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</si>
  <si>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</si>
  <si>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</si>
  <si>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</si>
  <si>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</si>
  <si>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</si>
  <si>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</si>
  <si>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</si>
  <si>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</si>
  <si>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</si>
  <si>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</si>
  <si>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</si>
  <si>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</si>
  <si>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</si>
  <si>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</si>
  <si>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</si>
  <si>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</si>
  <si>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</si>
  <si>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</si>
  <si>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</si>
  <si>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</si>
  <si>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</si>
  <si>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</si>
  <si>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</si>
  <si>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</si>
  <si>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</si>
  <si>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</si>
  <si>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</si>
  <si>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</si>
  <si>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</si>
  <si>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</si>
  <si>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</si>
  <si>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</si>
  <si>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</si>
  <si>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</si>
  <si>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</si>
  <si>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</si>
  <si>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</si>
  <si>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</si>
  <si>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</si>
  <si>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</si>
  <si>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</si>
  <si>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</si>
  <si>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</si>
  <si>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</si>
  <si>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</si>
  <si>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</si>
  <si>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</si>
  <si>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</si>
  <si>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</si>
  <si>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</si>
  <si>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</si>
  <si>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</si>
  <si>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</si>
  <si>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</si>
  <si>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</si>
  <si>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</si>
  <si>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</si>
  <si>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</si>
  <si>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</si>
  <si>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</si>
  <si>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</si>
  <si>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</si>
  <si>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</si>
  <si>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</si>
  <si>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</si>
  <si>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</si>
  <si>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</si>
  <si>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</si>
  <si>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</si>
  <si>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</si>
  <si>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</si>
  <si>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</si>
  <si>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</si>
  <si>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</si>
  <si>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</si>
  <si>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</si>
  <si>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</si>
  <si>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</si>
  <si>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</si>
  <si>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</si>
  <si>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</si>
  <si>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</si>
  <si>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</si>
  <si>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</si>
  <si>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</si>
  <si>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</si>
  <si>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</si>
  <si>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</si>
  <si>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</si>
  <si>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</si>
  <si>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</si>
  <si>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</si>
  <si>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</si>
  <si>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</si>
  <si>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</si>
  <si>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</si>
  <si>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</si>
  <si>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</si>
  <si>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</si>
  <si>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</si>
  <si>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</si>
  <si>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</si>
  <si>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</si>
  <si>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</si>
  <si>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</si>
  <si>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</si>
  <si>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</si>
  <si>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</si>
  <si>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</si>
  <si>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</si>
  <si>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</si>
  <si>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</si>
  <si>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</si>
  <si>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</si>
  <si>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</si>
  <si>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</si>
  <si>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</si>
  <si>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</si>
  <si>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</si>
  <si>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</si>
  <si>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</si>
  <si>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</si>
  <si>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</si>
  <si>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</si>
  <si>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</si>
  <si>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</si>
  <si>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</si>
  <si>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</si>
  <si>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</si>
  <si>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</si>
  <si>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</si>
  <si>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</si>
  <si>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</si>
  <si>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</si>
  <si>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</si>
  <si>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</si>
  <si>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</si>
  <si>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</si>
  <si>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</si>
  <si>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</si>
  <si>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</si>
  <si>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</si>
  <si>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</si>
  <si>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</si>
  <si>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</si>
  <si>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</si>
  <si>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</si>
  <si>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</si>
  <si>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</si>
  <si>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</si>
  <si>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</si>
  <si>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</si>
  <si>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</si>
  <si>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</si>
  <si>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</si>
  <si>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</si>
  <si>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</si>
  <si>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</si>
  <si>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</si>
  <si>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</si>
  <si>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</si>
  <si>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</si>
  <si>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</si>
  <si>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</si>
  <si>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</si>
  <si>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</si>
  <si>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</si>
  <si>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</si>
  <si>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</si>
  <si>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</si>
  <si>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</si>
  <si>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</si>
  <si>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</si>
  <si>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</si>
  <si>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</si>
  <si>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</si>
  <si>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</si>
  <si>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</si>
  <si>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</si>
  <si>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</si>
  <si>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</si>
  <si>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</si>
  <si>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</si>
  <si>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</si>
  <si>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</si>
  <si>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</si>
  <si>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</si>
  <si>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</si>
  <si>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</si>
  <si>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</si>
  <si>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</si>
  <si>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</si>
  <si>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</si>
  <si>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</si>
  <si>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</si>
  <si>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</si>
  <si>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</si>
  <si>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</si>
  <si>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</si>
  <si>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</si>
  <si>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</si>
  <si>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</si>
  <si>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</si>
  <si>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</si>
  <si>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</si>
  <si>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</si>
  <si>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</si>
  <si>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</si>
  <si>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</si>
  <si>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</si>
  <si>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</si>
  <si>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</si>
  <si>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</si>
  <si>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</si>
  <si>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</si>
  <si>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</si>
  <si>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</si>
  <si>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</si>
  <si>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</si>
  <si>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</si>
  <si>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</si>
  <si>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</si>
  <si>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</si>
  <si>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</si>
  <si>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</si>
  <si>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</si>
  <si>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</si>
  <si>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</si>
  <si>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</si>
  <si>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</si>
  <si>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</si>
  <si>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</si>
  <si>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</si>
  <si>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</si>
  <si>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</si>
  <si>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</si>
  <si>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</si>
  <si>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</si>
  <si>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</si>
  <si>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</si>
  <si>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</si>
  <si>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</si>
  <si>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</si>
  <si>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</si>
  <si>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</si>
  <si>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</si>
  <si>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</si>
  <si>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</si>
  <si>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</si>
  <si>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</si>
  <si>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</si>
  <si>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</si>
  <si>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</si>
  <si>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</si>
  <si>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</si>
  <si>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</si>
  <si>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</si>
  <si>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</si>
  <si>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</si>
  <si>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</si>
  <si>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</si>
  <si>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</si>
  <si>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</si>
  <si>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</si>
  <si>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</si>
  <si>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</si>
  <si>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</si>
  <si>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</si>
  <si>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</si>
  <si>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</si>
  <si>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</si>
  <si>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</si>
  <si>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</si>
  <si>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</si>
  <si>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</si>
  <si>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</si>
  <si>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</si>
  <si>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</si>
  <si>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</si>
  <si>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</si>
  <si>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</si>
  <si>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</si>
  <si>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</si>
  <si>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</si>
  <si>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</si>
  <si>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</si>
  <si>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</si>
  <si>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</si>
  <si>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</si>
  <si>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</si>
  <si>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</si>
  <si>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</si>
  <si>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</si>
  <si>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</si>
  <si>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</si>
  <si>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</si>
  <si>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</si>
  <si>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</si>
  <si>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</si>
  <si>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</si>
  <si>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</si>
  <si>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</si>
  <si>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</si>
  <si>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</si>
  <si>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</si>
  <si>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</si>
  <si>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</si>
  <si>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</si>
  <si>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</si>
  <si>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</si>
  <si>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</si>
  <si>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</si>
  <si>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</si>
  <si>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</si>
  <si>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</si>
  <si>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</si>
  <si>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</si>
  <si>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</si>
  <si>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</si>
  <si>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</si>
  <si>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</si>
  <si>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</si>
  <si>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</si>
  <si>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</si>
  <si>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</si>
  <si>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</si>
  <si>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</si>
  <si>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</si>
  <si>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</si>
  <si>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</si>
  <si>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</si>
  <si>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</si>
  <si>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</si>
  <si>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</si>
  <si>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</si>
  <si>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</si>
  <si>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</si>
  <si>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</si>
  <si>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</si>
  <si>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</si>
  <si>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</si>
  <si>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</si>
  <si>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</si>
  <si>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</si>
  <si>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</si>
  <si>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</si>
  <si>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</si>
  <si>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</si>
  <si>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</si>
  <si>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</si>
  <si>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</si>
  <si>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</si>
  <si>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</si>
  <si>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</si>
  <si>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</si>
  <si>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</si>
  <si>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</si>
  <si>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</si>
  <si>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</si>
  <si>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</si>
  <si>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</si>
  <si>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</si>
  <si>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</si>
  <si>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</si>
  <si>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</si>
  <si>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</si>
  <si>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</si>
  <si>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</si>
  <si>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</si>
  <si>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</si>
  <si>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</si>
  <si>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</si>
  <si>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</si>
  <si>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</si>
  <si>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</si>
  <si>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</si>
  <si>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</si>
  <si>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</si>
  <si>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</si>
  <si>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</si>
  <si>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</si>
  <si>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</si>
  <si>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</si>
  <si>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</si>
  <si>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</si>
  <si>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</si>
  <si>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</si>
  <si>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</si>
  <si>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</si>
  <si>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</si>
  <si>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</si>
  <si>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</si>
  <si>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</si>
  <si>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</si>
  <si>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</si>
  <si>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</si>
  <si>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</si>
  <si>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</si>
  <si>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</si>
  <si>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</si>
  <si>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</si>
  <si>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</si>
  <si>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</si>
  <si>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</si>
  <si>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</si>
  <si>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</si>
  <si>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</si>
  <si>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</si>
  <si>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</si>
  <si>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</si>
  <si>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</si>
  <si>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</si>
  <si>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</si>
  <si>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</si>
  <si>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</si>
  <si>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</si>
  <si>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</si>
  <si>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</si>
  <si>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</si>
  <si>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</si>
  <si>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</si>
  <si>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</si>
  <si>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</si>
  <si>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</si>
  <si>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</si>
  <si>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</si>
  <si>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</si>
  <si>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</si>
  <si>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</si>
  <si>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</si>
  <si>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</si>
  <si>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</si>
  <si>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</si>
  <si>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</si>
  <si>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</si>
  <si>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</si>
  <si>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</si>
  <si>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</si>
  <si>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</si>
  <si>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</si>
  <si>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</si>
  <si>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</si>
  <si>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</si>
  <si>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</si>
  <si>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</si>
  <si>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</si>
  <si>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</si>
  <si>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</si>
  <si>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</si>
  <si>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</si>
  <si>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</si>
  <si>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</si>
  <si>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</si>
  <si>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</si>
  <si>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</si>
  <si>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</si>
  <si>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</si>
  <si>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</si>
  <si>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</si>
  <si>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</si>
  <si>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</si>
  <si>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</si>
  <si>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</si>
  <si>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</si>
  <si>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</si>
  <si>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</si>
  <si>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</si>
  <si>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</si>
  <si>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</si>
  <si>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</si>
  <si>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</si>
  <si>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</si>
  <si>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</si>
  <si>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</si>
  <si>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</si>
  <si>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</si>
  <si>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</si>
  <si>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</si>
  <si>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</si>
  <si>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</si>
  <si>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</si>
  <si>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</si>
  <si>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</si>
  <si>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</si>
  <si>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</si>
  <si>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</si>
  <si>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</si>
  <si>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</si>
  <si>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</si>
  <si>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</si>
  <si>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</si>
  <si>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</si>
  <si>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</si>
  <si>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</si>
  <si>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</si>
  <si>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</si>
  <si>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</si>
  <si>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</si>
  <si>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</si>
  <si>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</si>
  <si>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</si>
  <si>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</si>
  <si>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</si>
  <si>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</si>
  <si>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</si>
  <si>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</si>
  <si>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</si>
  <si>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</si>
  <si>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</si>
  <si>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</si>
  <si>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</si>
  <si>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</si>
  <si>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</si>
  <si>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</si>
  <si>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</si>
  <si>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</si>
  <si>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</si>
  <si>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</si>
  <si>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</si>
  <si>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</si>
  <si>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</si>
  <si>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</si>
  <si>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</si>
  <si>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</si>
  <si>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</si>
  <si>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</si>
  <si>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</si>
  <si>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</si>
  <si>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</si>
  <si>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</si>
  <si>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</si>
  <si>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</si>
  <si>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</si>
  <si>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</si>
  <si>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</si>
  <si>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</si>
  <si>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</si>
  <si>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</si>
  <si>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</si>
  <si>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</si>
  <si>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</si>
  <si>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</si>
  <si>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</si>
  <si>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</si>
  <si>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</si>
  <si>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</si>
  <si>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</si>
  <si>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</si>
  <si>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</si>
  <si>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</si>
  <si>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</si>
  <si>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</si>
  <si>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</si>
  <si>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</si>
  <si>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</si>
  <si>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</si>
  <si>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</si>
  <si>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</si>
  <si>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</si>
  <si>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</si>
  <si>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</si>
  <si>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</si>
  <si>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</si>
  <si>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</si>
  <si>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</si>
  <si>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</si>
  <si>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</si>
  <si>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</si>
  <si>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</si>
  <si>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</si>
  <si>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</si>
  <si>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</si>
  <si>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</si>
  <si>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</si>
  <si>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</si>
  <si>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</si>
  <si>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</si>
  <si>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</si>
  <si>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</si>
  <si>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</si>
  <si>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</si>
  <si>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</si>
  <si>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</si>
  <si>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</si>
  <si>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</si>
  <si>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</si>
  <si>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</si>
  <si>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</si>
  <si>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</si>
  <si>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</si>
  <si>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</si>
  <si>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</si>
  <si>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</si>
  <si>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</si>
  <si>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</si>
  <si>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</si>
  <si>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</si>
  <si>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</si>
  <si>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</si>
  <si>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</si>
  <si>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</si>
  <si>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</si>
  <si>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</si>
  <si>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</si>
  <si>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</si>
  <si>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</si>
  <si>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</si>
  <si>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</si>
  <si>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</si>
  <si>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</si>
  <si>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</si>
  <si>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</si>
  <si>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</si>
  <si>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</si>
  <si>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</si>
  <si>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</si>
  <si>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</si>
  <si>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</si>
  <si>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</si>
  <si>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</si>
  <si>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</si>
  <si>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</si>
  <si>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</si>
  <si>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</si>
  <si>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</si>
  <si>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</si>
  <si>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</si>
  <si>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</si>
  <si>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</si>
  <si>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</si>
  <si>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</si>
  <si>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</si>
  <si>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</si>
  <si>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</si>
  <si>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</si>
  <si>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</si>
  <si>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</si>
  <si>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</si>
  <si>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</si>
  <si>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</si>
  <si>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</si>
  <si>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</si>
  <si>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</si>
  <si>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</si>
  <si>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</si>
  <si>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</si>
  <si>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</si>
  <si>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</si>
  <si>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</si>
  <si>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</si>
  <si>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</si>
  <si>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</si>
  <si>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</si>
  <si>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</si>
  <si>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</si>
  <si>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</si>
  <si>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</si>
  <si>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</si>
  <si>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</si>
  <si>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</si>
  <si>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</si>
  <si>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</si>
  <si>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</si>
  <si>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</si>
  <si>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</si>
  <si>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</si>
  <si>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</si>
  <si>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</si>
  <si>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</si>
  <si>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</si>
  <si>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</si>
  <si>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</si>
  <si>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</si>
  <si>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</si>
  <si>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</si>
  <si>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</si>
  <si>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</si>
  <si>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</si>
  <si>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</si>
  <si>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</si>
  <si>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</si>
  <si>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</si>
  <si>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</si>
  <si>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</si>
  <si>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</si>
  <si>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</si>
  <si>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</si>
  <si>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</si>
  <si>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</si>
  <si>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</si>
  <si>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</si>
  <si>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</si>
  <si>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</si>
  <si>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</si>
  <si>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</si>
  <si>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</si>
  <si>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</si>
  <si>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</si>
  <si>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</si>
  <si>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</si>
  <si>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</si>
  <si>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</si>
  <si>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</si>
  <si>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</si>
  <si>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</si>
  <si>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</si>
  <si>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</si>
  <si>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</si>
  <si>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</si>
  <si>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</si>
  <si>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</si>
  <si>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</si>
  <si>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</si>
  <si>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</si>
  <si>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</si>
  <si>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</si>
  <si>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</si>
  <si>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</si>
  <si>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</si>
  <si>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</si>
  <si>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</si>
  <si>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</si>
  <si>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</si>
  <si>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</si>
  <si>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</si>
  <si>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</si>
  <si>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</si>
  <si>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</si>
  <si>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</si>
  <si>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</si>
  <si>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</si>
  <si>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</si>
  <si>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</si>
  <si>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</si>
  <si>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</si>
  <si>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</si>
  <si>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</si>
  <si>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</si>
  <si>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</si>
  <si>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</si>
  <si>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</si>
  <si>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</si>
  <si>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</si>
  <si>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</si>
  <si>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</si>
  <si>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</si>
  <si>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</si>
  <si>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</si>
  <si>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</si>
  <si>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</si>
  <si>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</si>
  <si>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</si>
  <si>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</si>
  <si>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</si>
  <si>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</si>
  <si>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</si>
  <si>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</si>
  <si>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</si>
  <si>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</si>
  <si>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</si>
  <si>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</si>
  <si>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</si>
  <si>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</si>
  <si>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</si>
  <si>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</si>
  <si>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</si>
  <si>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</si>
  <si>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</si>
  <si>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</si>
  <si>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</si>
  <si>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</si>
  <si>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</si>
  <si>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</si>
  <si>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</si>
  <si>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</si>
  <si>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</si>
  <si>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</si>
  <si>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</si>
  <si>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</si>
  <si>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</si>
  <si>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</si>
  <si>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</si>
  <si>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</si>
  <si>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</si>
  <si>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</si>
  <si>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</si>
  <si>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</si>
  <si>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</si>
  <si>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</si>
  <si>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</si>
  <si>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</si>
  <si>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</si>
  <si>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</si>
  <si>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</si>
  <si>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</si>
  <si>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</si>
  <si>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</si>
  <si>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</si>
  <si>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</si>
  <si>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</si>
  <si>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</si>
  <si>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</si>
  <si>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</si>
  <si>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</si>
  <si>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</si>
  <si>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</si>
  <si>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</si>
  <si>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</si>
  <si>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</si>
  <si>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</si>
  <si>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</si>
  <si>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</si>
  <si>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</si>
  <si>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</si>
  <si>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</si>
  <si>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</si>
  <si>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</si>
  <si>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</si>
  <si>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</si>
  <si>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</si>
  <si>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</si>
  <si>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</si>
  <si>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</si>
  <si>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</si>
  <si>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</si>
  <si>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</si>
  <si>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</si>
  <si>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</si>
  <si>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</si>
  <si>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</si>
  <si>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</si>
  <si>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</si>
  <si>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</si>
  <si>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</si>
  <si>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</si>
  <si>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</si>
  <si>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</si>
  <si>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</si>
  <si>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</si>
  <si>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</si>
  <si>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</si>
  <si>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</si>
  <si>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</si>
  <si>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</si>
  <si>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</si>
  <si>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</si>
  <si>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</si>
  <si>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</si>
  <si>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</si>
  <si>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</si>
  <si>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</si>
  <si>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</si>
  <si>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</si>
  <si>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</si>
  <si>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</si>
  <si>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</si>
  <si>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</si>
  <si>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</si>
  <si>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</si>
  <si>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</si>
  <si>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</si>
  <si>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</si>
  <si>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</si>
  <si>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</si>
  <si>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</si>
  <si>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</si>
  <si>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</si>
  <si>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</si>
  <si>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</si>
  <si>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</si>
  <si>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</si>
  <si>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</si>
  <si>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</si>
  <si>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</si>
  <si>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</si>
  <si>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</si>
  <si>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</si>
  <si>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</si>
  <si>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</si>
  <si>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</si>
  <si>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</si>
  <si>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</si>
  <si>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</si>
  <si>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</si>
  <si>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</si>
  <si>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</si>
  <si>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</si>
  <si>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</si>
  <si>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</si>
  <si>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</si>
  <si>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</si>
  <si>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</si>
  <si>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</si>
  <si>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</si>
  <si>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</si>
  <si>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</si>
  <si>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</si>
  <si>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</si>
  <si>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</si>
  <si>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</si>
  <si>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</si>
  <si>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</si>
  <si>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</si>
  <si>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</si>
  <si>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</si>
  <si>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</si>
  <si>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</si>
  <si>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</si>
  <si>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</si>
  <si>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</si>
  <si>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</si>
  <si>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</si>
  <si>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</si>
  <si>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</si>
  <si>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</si>
  <si>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</si>
  <si>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</si>
  <si>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</si>
  <si>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</si>
  <si>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</si>
  <si>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</si>
  <si>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</si>
  <si>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</si>
  <si>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</si>
  <si>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</si>
  <si>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</si>
  <si>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</si>
  <si>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</si>
  <si>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</si>
  <si>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</si>
  <si>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</si>
  <si>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</si>
  <si>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</si>
  <si>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</si>
  <si>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</si>
  <si>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</si>
  <si>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</si>
  <si>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</si>
  <si>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</si>
  <si>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</si>
  <si>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</si>
  <si>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</si>
  <si>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</si>
  <si>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</si>
  <si>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</si>
  <si>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</si>
  <si>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</si>
  <si>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</si>
  <si>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</si>
  <si>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</si>
  <si>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</si>
  <si>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</si>
  <si>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</si>
  <si>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</si>
  <si>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</si>
  <si>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</si>
  <si>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</si>
  <si>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</si>
  <si>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</si>
  <si>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</si>
  <si>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</si>
  <si>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</si>
  <si>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</si>
  <si>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</si>
  <si>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</si>
  <si>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</si>
  <si>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</si>
  <si>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</si>
  <si>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</si>
  <si>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</si>
  <si>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</si>
  <si>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</si>
  <si>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</si>
  <si>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</si>
  <si>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</si>
  <si>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</si>
  <si>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</si>
  <si>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</si>
  <si>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</si>
  <si>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</si>
  <si>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</si>
  <si>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</si>
  <si>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</si>
  <si>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</si>
  <si>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</si>
  <si>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</si>
  <si>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</si>
  <si>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</si>
  <si>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</si>
  <si>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</si>
  <si>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</si>
  <si>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</si>
  <si>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</si>
  <si>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</si>
  <si>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</si>
  <si>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</si>
  <si>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</si>
  <si>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</si>
  <si>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</si>
  <si>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</si>
  <si>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</si>
  <si>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</si>
  <si>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</si>
  <si>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</si>
  <si>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</si>
  <si>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</si>
  <si>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</si>
  <si>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</si>
  <si>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</si>
  <si>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</si>
  <si>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</si>
  <si>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</si>
  <si>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</si>
  <si>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</si>
  <si>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</si>
  <si>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</si>
  <si>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</si>
  <si>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</si>
  <si>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</si>
  <si>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</si>
  <si>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</si>
  <si>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</si>
  <si>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</si>
  <si>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</si>
  <si>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</si>
  <si>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</si>
  <si>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</si>
  <si>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</si>
  <si>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</si>
  <si>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</si>
  <si>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</si>
  <si>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</si>
  <si>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</si>
  <si>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</si>
  <si>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</si>
  <si>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</si>
  <si>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</si>
  <si>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</si>
  <si>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</si>
  <si>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</si>
  <si>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</si>
  <si>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</si>
  <si>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</si>
  <si>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</si>
  <si>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</si>
  <si>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</si>
  <si>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</si>
  <si>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</si>
  <si>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</si>
  <si>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</si>
  <si>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</si>
  <si>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</si>
  <si>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</si>
  <si>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</si>
  <si>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</si>
  <si>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</si>
  <si>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</si>
  <si>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</si>
  <si>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</si>
  <si>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</si>
  <si>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</si>
  <si>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</si>
  <si>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</si>
  <si>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</si>
  <si>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</si>
  <si>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</si>
  <si>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</si>
  <si>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</si>
  <si>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</si>
  <si>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</si>
  <si>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</si>
  <si>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</si>
  <si>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</si>
  <si>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</si>
  <si>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</si>
  <si>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</si>
  <si>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</si>
  <si>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</si>
  <si>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</si>
  <si>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</si>
  <si>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</si>
  <si>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</si>
  <si>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</si>
  <si>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</si>
  <si>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</si>
  <si>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</si>
  <si>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</si>
  <si>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</si>
  <si>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</si>
  <si>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</si>
  <si>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</si>
  <si>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</si>
  <si>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</si>
  <si>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</si>
  <si>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</si>
  <si>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</si>
  <si>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</si>
  <si>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</si>
  <si>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</si>
  <si>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</si>
  <si>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</si>
  <si>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</si>
  <si>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</si>
  <si>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</si>
  <si>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</si>
  <si>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</si>
  <si>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</si>
  <si>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</si>
  <si>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</si>
  <si>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</si>
  <si>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</si>
  <si>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</si>
  <si>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</si>
  <si>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</si>
  <si>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</si>
  <si>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</si>
  <si>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</si>
  <si>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</si>
  <si>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</si>
  <si>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</si>
  <si>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</si>
  <si>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</si>
  <si>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</si>
  <si>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</si>
  <si>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</si>
  <si>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</si>
  <si>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</si>
  <si>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</si>
  <si>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</si>
  <si>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</si>
  <si>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</si>
  <si>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</si>
  <si>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</si>
  <si>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</si>
  <si>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</si>
  <si>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</si>
  <si>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</si>
  <si>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</si>
  <si>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</si>
  <si>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</si>
  <si>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</si>
  <si>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</si>
  <si>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</si>
  <si>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</si>
  <si>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</si>
  <si>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</si>
  <si>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</si>
  <si>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</si>
  <si>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</si>
  <si>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</si>
  <si>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</si>
  <si>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</si>
  <si>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</si>
  <si>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</si>
  <si>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</si>
  <si>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</si>
  <si>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</si>
  <si>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</si>
  <si>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</si>
  <si>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</si>
  <si>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</si>
  <si>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</si>
  <si>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</si>
  <si>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</si>
  <si>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</si>
  <si>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</si>
  <si>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</si>
  <si>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</si>
  <si>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</si>
  <si>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</si>
  <si>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</si>
  <si>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</si>
  <si>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</si>
  <si>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</si>
  <si>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</si>
  <si>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</si>
  <si>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</si>
  <si>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</si>
  <si>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</si>
  <si>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</si>
  <si>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</si>
  <si>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</si>
  <si>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</si>
  <si>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</si>
  <si>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</si>
  <si>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</si>
  <si>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</si>
  <si>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</si>
  <si>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</si>
  <si>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</si>
  <si>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</si>
  <si>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</si>
  <si>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</si>
  <si>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</si>
  <si>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</si>
  <si>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</si>
  <si>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</si>
  <si>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</si>
  <si>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</si>
  <si>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</si>
  <si>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</si>
  <si>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</si>
  <si>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</si>
  <si>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</si>
  <si>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</si>
  <si>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</si>
  <si>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</si>
  <si>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</si>
  <si>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</si>
  <si>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</si>
  <si>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</si>
  <si>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</si>
  <si>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</si>
  <si>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</si>
  <si>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</si>
  <si>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</si>
  <si>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</si>
  <si>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</si>
  <si>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</si>
  <si>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</si>
  <si>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</si>
  <si>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</si>
  <si>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</si>
  <si>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</si>
  <si>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</si>
  <si>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</si>
  <si>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</si>
  <si>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</si>
  <si>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</si>
  <si>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</si>
  <si>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</si>
  <si>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</si>
  <si>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</si>
  <si>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</si>
  <si>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</si>
  <si>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</si>
  <si>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</si>
  <si>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</si>
  <si>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</si>
  <si>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</si>
  <si>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</si>
  <si>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</si>
  <si>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</si>
  <si>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</si>
  <si>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</si>
  <si>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</si>
  <si>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</si>
  <si>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</si>
  <si>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</si>
  <si>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</si>
  <si>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</si>
  <si>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</si>
  <si>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</si>
  <si>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</si>
  <si>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</si>
  <si>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</si>
  <si>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</si>
  <si>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</si>
  <si>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</si>
  <si>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</si>
  <si>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</si>
  <si>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</si>
  <si>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</si>
  <si>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</si>
  <si>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</si>
  <si>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</si>
  <si>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</si>
  <si>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</si>
  <si>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</si>
  <si>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</si>
  <si>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</si>
  <si>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</si>
  <si>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</si>
  <si>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</si>
  <si>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</si>
  <si>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</si>
  <si>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</si>
  <si>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</si>
  <si>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</si>
  <si>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</si>
  <si>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</si>
  <si>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</si>
  <si>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</si>
  <si>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</si>
  <si>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</si>
  <si>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</si>
  <si>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</si>
  <si>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</si>
  <si>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</si>
  <si>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</si>
  <si>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</si>
  <si>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</si>
  <si>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</si>
  <si>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</si>
  <si>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</si>
  <si>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</si>
  <si>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</si>
  <si>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</si>
  <si>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</si>
  <si>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</si>
  <si>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</si>
  <si>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</si>
  <si>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</si>
  <si>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</si>
  <si>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</si>
  <si>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</si>
  <si>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</si>
  <si>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</si>
  <si>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</si>
  <si>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</si>
  <si>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</si>
  <si>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</si>
  <si>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</si>
  <si>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</si>
  <si>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</si>
  <si>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</si>
  <si>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</si>
  <si>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</si>
  <si>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</si>
  <si>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</si>
  <si>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</si>
  <si>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</si>
  <si>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</si>
  <si>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</si>
  <si>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</si>
  <si>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</si>
  <si>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</si>
  <si>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</si>
  <si>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</si>
  <si>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</si>
  <si>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</si>
  <si>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</si>
  <si>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</si>
  <si>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</si>
  <si>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</si>
  <si>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</si>
  <si>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</si>
  <si>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</si>
  <si>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</si>
  <si>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</si>
  <si>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</si>
  <si>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</si>
  <si>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</si>
  <si>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</si>
  <si>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</si>
  <si>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</si>
  <si>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</si>
  <si>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</si>
  <si>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</si>
  <si>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</si>
  <si>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</si>
  <si>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</si>
  <si>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</si>
  <si>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</si>
  <si>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</si>
  <si>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</si>
  <si>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</si>
  <si>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</si>
  <si>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</si>
  <si>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</si>
  <si>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</si>
  <si>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</si>
  <si>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</si>
  <si>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</si>
  <si>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</si>
  <si>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</si>
  <si>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</si>
  <si>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</si>
  <si>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</si>
  <si>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</si>
  <si>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</si>
  <si>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</si>
  <si>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</si>
  <si>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</si>
  <si>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</si>
  <si>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</si>
  <si>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</si>
  <si>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</si>
  <si>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</si>
  <si>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</si>
  <si>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</si>
  <si>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</si>
  <si>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</si>
  <si>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</si>
  <si>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</si>
  <si>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</si>
  <si>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</si>
  <si>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</si>
  <si>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</si>
  <si>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</si>
  <si>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</si>
  <si>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</si>
  <si>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</si>
  <si>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</si>
  <si>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</si>
  <si>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</si>
  <si>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</si>
  <si>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</si>
  <si>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</si>
  <si>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</si>
  <si>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</si>
  <si>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</si>
  <si>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</si>
  <si>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</si>
  <si>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</si>
  <si>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</si>
  <si>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</si>
  <si>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</si>
  <si>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</si>
  <si>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</si>
  <si>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</si>
  <si>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</si>
  <si>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</si>
  <si>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</si>
  <si>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</si>
  <si>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</si>
  <si>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</si>
  <si>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</si>
  <si>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</si>
  <si>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</si>
  <si>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</si>
  <si>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</si>
  <si>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</si>
  <si>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</si>
  <si>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</si>
  <si>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</si>
  <si>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</si>
  <si>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</si>
  <si>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</si>
  <si>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</si>
  <si>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</si>
  <si>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</si>
  <si>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</si>
  <si>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</si>
  <si>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</si>
  <si>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</si>
  <si>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</si>
  <si>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</si>
  <si>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</si>
  <si>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</si>
  <si>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</si>
  <si>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</si>
  <si>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</si>
  <si>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</si>
  <si>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</si>
  <si>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</si>
  <si>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</si>
  <si>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</si>
  <si>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</si>
  <si>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</si>
  <si>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</si>
  <si>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</si>
  <si>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</si>
  <si>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</si>
  <si>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</si>
  <si>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</si>
  <si>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</si>
  <si>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</si>
  <si>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</si>
  <si>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</si>
  <si>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</si>
  <si>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</si>
  <si>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</si>
  <si>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</si>
  <si>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</si>
  <si>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</si>
  <si>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</si>
  <si>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</si>
  <si>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</si>
  <si>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</si>
  <si>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</si>
  <si>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</si>
  <si>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</si>
  <si>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</si>
  <si>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</si>
  <si>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</si>
  <si>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</si>
  <si>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</si>
  <si>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</si>
  <si>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</si>
  <si>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</si>
  <si>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</si>
  <si>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</si>
  <si>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</si>
  <si>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</si>
  <si>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</si>
  <si>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</si>
  <si>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</si>
  <si>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</si>
  <si>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</si>
  <si>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</si>
  <si>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</si>
  <si>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</si>
  <si>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</si>
  <si>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</si>
  <si>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</si>
  <si>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</si>
  <si>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</si>
  <si>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</si>
  <si>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</si>
  <si>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</si>
  <si>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</si>
  <si>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</si>
  <si>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</si>
  <si>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</si>
  <si>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</si>
  <si>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</si>
  <si>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</si>
  <si>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</si>
  <si>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</si>
  <si>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</si>
  <si>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</si>
  <si>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</si>
  <si>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</si>
  <si>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</si>
  <si>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</si>
  <si>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</si>
  <si>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</si>
  <si>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</si>
  <si>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</si>
  <si>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</si>
  <si>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</si>
  <si>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</si>
  <si>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</si>
  <si>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</si>
  <si>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</si>
  <si>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</si>
  <si>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</si>
  <si>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</si>
  <si>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</si>
  <si>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</si>
  <si>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</si>
  <si>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</si>
  <si>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</si>
  <si>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</si>
  <si>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</si>
  <si>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</si>
  <si>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</si>
  <si>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</si>
  <si>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</si>
  <si>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</si>
  <si>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</si>
  <si>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</si>
  <si>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</si>
  <si>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</si>
  <si>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</si>
  <si>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</si>
  <si>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</si>
  <si>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</si>
  <si>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</si>
  <si>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</si>
  <si>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</si>
  <si>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</si>
  <si>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</si>
  <si>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</si>
  <si>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</si>
  <si>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</si>
  <si>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</si>
  <si>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</si>
  <si>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</si>
  <si>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</si>
  <si>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</si>
  <si>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</si>
  <si>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</si>
  <si>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</si>
  <si>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</si>
  <si>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</si>
  <si>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</si>
  <si>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</si>
  <si>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</si>
  <si>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</si>
  <si>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</si>
  <si>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</si>
  <si>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</si>
  <si>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</si>
  <si>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</si>
  <si>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</si>
  <si>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</si>
  <si>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</si>
  <si>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</si>
  <si>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</si>
  <si>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</si>
  <si>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</si>
  <si>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</si>
  <si>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</si>
  <si>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</si>
  <si>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</si>
  <si>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</si>
  <si>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</si>
  <si>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</si>
  <si>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</si>
  <si>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</si>
  <si>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</si>
  <si>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</si>
  <si>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</si>
  <si>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</si>
  <si>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</si>
  <si>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</si>
  <si>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</si>
  <si>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</si>
  <si>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</si>
  <si>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</si>
  <si>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</si>
  <si>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</si>
  <si>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</si>
  <si>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</si>
  <si>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</si>
  <si>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</si>
  <si>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</si>
  <si>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</si>
  <si>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</si>
  <si>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</si>
  <si>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</si>
  <si>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</si>
  <si>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</si>
  <si>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</si>
  <si>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</si>
  <si>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</si>
  <si>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</si>
  <si>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</si>
  <si>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</si>
  <si>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</si>
  <si>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</si>
  <si>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</si>
  <si>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</si>
  <si>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</si>
  <si>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</si>
  <si>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</si>
  <si>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</si>
  <si>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</si>
  <si>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</si>
  <si>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</si>
  <si>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</si>
  <si>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</si>
  <si>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</si>
  <si>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</si>
  <si>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</si>
  <si>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</si>
  <si>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</si>
  <si>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</si>
  <si>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</si>
  <si>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</si>
  <si>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</si>
  <si>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</si>
  <si>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</si>
  <si>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</si>
  <si>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</si>
  <si>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</si>
  <si>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</si>
  <si>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</si>
  <si>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</si>
  <si>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</si>
  <si>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</si>
  <si>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</si>
  <si>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</si>
  <si>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</si>
  <si>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</si>
  <si>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</si>
  <si>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</si>
  <si>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</si>
  <si>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</si>
  <si>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</si>
  <si>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</si>
  <si>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</si>
  <si>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</si>
  <si>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</si>
  <si>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</si>
  <si>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</si>
  <si>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</si>
  <si>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</si>
  <si>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</si>
  <si>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</si>
  <si>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</si>
  <si>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</si>
  <si>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</si>
  <si>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</si>
  <si>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</si>
  <si>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</si>
  <si>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</si>
  <si>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</si>
  <si>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</si>
  <si>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</si>
  <si>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</si>
  <si>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</si>
  <si>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</si>
  <si>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</si>
  <si>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</si>
  <si>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</si>
  <si>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</si>
  <si>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</si>
  <si>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</si>
  <si>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</si>
  <si>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</si>
  <si>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</si>
  <si>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</si>
  <si>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</si>
  <si>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</si>
  <si>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</si>
  <si>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</si>
  <si>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</si>
  <si>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</si>
  <si>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</si>
  <si>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</si>
  <si>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</si>
  <si>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</si>
  <si>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</si>
  <si>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</si>
  <si>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</si>
  <si>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</si>
  <si>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</si>
  <si>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</si>
  <si>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</si>
  <si>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</si>
  <si>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</si>
  <si>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</si>
  <si>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</si>
  <si>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</si>
  <si>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</si>
  <si>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</si>
  <si>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</si>
  <si>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</si>
  <si>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</si>
  <si>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</si>
  <si>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</si>
  <si>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</si>
  <si>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</si>
  <si>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</si>
  <si>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</si>
  <si>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</si>
  <si>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</si>
  <si>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</si>
  <si>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</si>
  <si>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</si>
  <si>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</si>
  <si>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</si>
  <si>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</si>
  <si>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</si>
  <si>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</si>
  <si>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</si>
  <si>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</si>
  <si>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</si>
  <si>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</si>
  <si>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</si>
  <si>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</si>
  <si>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</si>
  <si>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</si>
  <si>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</si>
  <si>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</si>
  <si>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</si>
  <si>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</si>
  <si>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</si>
  <si>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</si>
  <si>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</si>
  <si>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</si>
  <si>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</si>
  <si>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</si>
  <si>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</si>
  <si>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</si>
  <si>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</si>
  <si>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</si>
  <si>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</si>
  <si>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</si>
  <si>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</si>
  <si>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</si>
  <si>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</si>
  <si>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</si>
  <si>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</si>
  <si>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</si>
  <si>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</si>
  <si>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</si>
  <si>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</si>
  <si>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</si>
  <si>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</si>
  <si>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</si>
  <si>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</si>
  <si>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</si>
  <si>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</si>
  <si>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</si>
  <si>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</si>
  <si>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</si>
  <si>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</si>
  <si>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</si>
  <si>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</si>
  <si>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</si>
  <si>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</si>
  <si>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</si>
  <si>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</si>
  <si>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</si>
  <si>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</si>
  <si>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</si>
  <si>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</si>
  <si>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</si>
  <si>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</si>
  <si>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</si>
  <si>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</si>
  <si>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</si>
  <si>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</si>
  <si>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</si>
  <si>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</si>
  <si>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</si>
  <si>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</si>
  <si>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</si>
  <si>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</si>
  <si>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</si>
  <si>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</si>
  <si>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</si>
  <si>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</si>
  <si>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</si>
  <si>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</si>
  <si>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</si>
  <si>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</si>
  <si>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</si>
  <si>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</si>
  <si>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</si>
  <si>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</si>
  <si>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</si>
  <si>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</si>
  <si>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</si>
  <si>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</si>
  <si>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</si>
  <si>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</si>
  <si>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</si>
  <si>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</si>
  <si>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</si>
  <si>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</si>
  <si>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</si>
  <si>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</si>
  <si>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</si>
  <si>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</si>
  <si>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</si>
  <si>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</si>
  <si>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</si>
  <si>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</si>
  <si>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</si>
  <si>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</si>
  <si>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</si>
  <si>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</si>
  <si>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</si>
  <si>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</si>
  <si>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</si>
  <si>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</si>
  <si>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</si>
  <si>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</si>
  <si>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</si>
  <si>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</si>
  <si>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</si>
  <si>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</si>
  <si>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</si>
  <si>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</si>
  <si>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</si>
  <si>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</si>
  <si>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</si>
  <si>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</si>
  <si>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</si>
  <si>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</si>
  <si>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</si>
  <si>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</si>
  <si>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</si>
  <si>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</si>
  <si>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</si>
  <si>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</si>
  <si>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</si>
  <si>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</si>
  <si>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</si>
  <si>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</si>
  <si>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</si>
  <si>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</si>
  <si>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</si>
  <si>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</si>
  <si>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</si>
  <si>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</si>
  <si>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</si>
  <si>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</si>
  <si>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</si>
  <si>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</si>
  <si>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</si>
  <si>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</si>
  <si>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</si>
  <si>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</si>
  <si>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</si>
  <si>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</si>
  <si>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</si>
  <si>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</si>
  <si>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</si>
  <si>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</si>
  <si>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</si>
  <si>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</si>
  <si>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</si>
  <si>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</si>
  <si>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</si>
  <si>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</si>
  <si>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</si>
  <si>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</si>
  <si>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</si>
  <si>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</si>
  <si>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</si>
  <si>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</si>
  <si>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</si>
  <si>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</si>
  <si>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</si>
  <si>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</si>
  <si>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</si>
  <si>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</si>
  <si>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</si>
  <si>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</si>
  <si>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</si>
  <si>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</si>
  <si>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</si>
  <si>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</si>
  <si>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</si>
  <si>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</si>
  <si>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</si>
  <si>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</si>
  <si>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</si>
  <si>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</si>
  <si>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</si>
  <si>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</si>
  <si>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</si>
  <si>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</si>
  <si>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</si>
  <si>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</si>
  <si>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</si>
  <si>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</si>
  <si>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</si>
  <si>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</si>
  <si>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</si>
  <si>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</si>
  <si>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</si>
  <si>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</si>
  <si>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</si>
  <si>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</si>
  <si>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</si>
  <si>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</si>
  <si>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</si>
  <si>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</si>
  <si>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</si>
  <si>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</si>
  <si>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</si>
  <si>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</si>
  <si>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</si>
  <si>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</si>
  <si>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</si>
  <si>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</si>
  <si>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</si>
  <si>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</si>
  <si>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</si>
  <si>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</si>
  <si>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</si>
  <si>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</si>
  <si>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</si>
  <si>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</si>
  <si>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</si>
  <si>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</si>
  <si>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</si>
  <si>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</si>
  <si>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</si>
  <si>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</si>
  <si>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</si>
  <si>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</si>
  <si>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</si>
  <si>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</si>
  <si>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</si>
  <si>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</si>
  <si>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</si>
  <si>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</si>
  <si>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</si>
  <si>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</si>
  <si>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</si>
  <si>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</si>
  <si>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</si>
  <si>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</si>
  <si>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</si>
  <si>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</si>
  <si>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</si>
  <si>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</si>
  <si>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</si>
  <si>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</si>
  <si>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</si>
  <si>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</si>
  <si>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</si>
  <si>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</si>
  <si>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</si>
  <si>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</si>
  <si>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</si>
  <si>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</si>
  <si>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</si>
  <si>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</si>
  <si>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</si>
  <si>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</si>
  <si>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</si>
  <si>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</si>
  <si>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</si>
  <si>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</si>
  <si>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</si>
  <si>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</si>
  <si>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</si>
  <si>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</si>
  <si>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</si>
  <si>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</si>
  <si>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</si>
  <si>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</si>
  <si>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</si>
  <si>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</si>
  <si>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</si>
  <si>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</si>
  <si>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</si>
  <si>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</si>
  <si>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</si>
  <si>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</si>
  <si>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</si>
  <si>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</si>
  <si>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</si>
  <si>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</si>
  <si>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</si>
  <si>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</si>
  <si>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</si>
  <si>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</si>
  <si>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</si>
  <si>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</si>
  <si>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</si>
  <si>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</si>
  <si>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</si>
  <si>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</si>
  <si>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</si>
  <si>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</si>
  <si>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</si>
  <si>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</si>
  <si>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</si>
  <si>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</si>
  <si>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</si>
  <si>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</si>
  <si>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</si>
  <si>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</si>
  <si>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</si>
  <si>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</si>
  <si>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</si>
  <si>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</si>
  <si>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</si>
  <si>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</si>
  <si>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</si>
  <si>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</si>
  <si>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</si>
  <si>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</si>
  <si>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</si>
  <si>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</si>
  <si>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</si>
  <si>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</si>
  <si>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</si>
  <si>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</si>
  <si>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</si>
  <si>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</si>
  <si>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</si>
  <si>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</si>
  <si>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</si>
  <si>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</si>
  <si>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</si>
  <si>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</si>
  <si>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</si>
  <si>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</si>
  <si>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</si>
  <si>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</si>
  <si>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</si>
  <si>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</si>
  <si>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</si>
  <si>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</si>
  <si>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</si>
  <si>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</si>
  <si>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</si>
  <si>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</si>
  <si>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</si>
  <si>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</si>
  <si>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</si>
  <si>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</si>
  <si>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</si>
  <si>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</si>
  <si>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</si>
  <si>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</si>
  <si>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</si>
  <si>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</si>
  <si>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</si>
  <si>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</si>
  <si>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</si>
  <si>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</si>
  <si>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</si>
  <si>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</si>
  <si>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</si>
  <si>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</si>
  <si>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</si>
  <si>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</si>
  <si>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</si>
  <si>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</si>
  <si>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</si>
  <si>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</si>
  <si>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</si>
  <si>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</si>
  <si>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</si>
  <si>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</si>
  <si>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</si>
  <si>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</si>
  <si>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</si>
  <si>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</si>
  <si>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</si>
  <si>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</si>
  <si>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</si>
  <si>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</si>
  <si>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</si>
  <si>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</si>
  <si>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</si>
  <si>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</si>
  <si>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</si>
  <si>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</si>
  <si>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</si>
  <si>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</si>
  <si>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</si>
  <si>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</si>
  <si>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</si>
  <si>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</si>
  <si>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</si>
  <si>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</si>
  <si>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</si>
  <si>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</si>
  <si>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</si>
  <si>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</si>
  <si>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</si>
  <si>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</si>
  <si>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</si>
  <si>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</si>
  <si>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</si>
  <si>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</si>
  <si>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</si>
  <si>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</si>
  <si>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</si>
  <si>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</si>
  <si>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</si>
  <si>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</si>
  <si>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</si>
  <si>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</si>
  <si>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</si>
  <si>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</si>
  <si>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</si>
  <si>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</si>
  <si>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</si>
  <si>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</si>
  <si>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</si>
  <si>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</si>
  <si>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</si>
  <si>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</si>
  <si>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</si>
  <si>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</si>
  <si>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</si>
  <si>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</si>
  <si>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</si>
  <si>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</si>
  <si>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</si>
  <si>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</si>
  <si>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</si>
  <si>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</si>
  <si>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</si>
  <si>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</si>
  <si>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</si>
  <si>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</si>
  <si>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</si>
  <si>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</si>
  <si>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</si>
  <si>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</si>
  <si>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</si>
  <si>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</si>
  <si>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</si>
  <si>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</si>
  <si>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</si>
  <si>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</si>
  <si>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</si>
  <si>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</si>
  <si>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</si>
  <si>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</si>
  <si>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</si>
  <si>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</si>
  <si>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</si>
  <si>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</si>
  <si>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</si>
  <si>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</si>
  <si>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</si>
  <si>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</si>
  <si>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</si>
  <si>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</si>
  <si>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</si>
  <si>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</si>
  <si>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</si>
  <si>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</si>
  <si>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</si>
  <si>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</si>
  <si>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</si>
  <si>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</si>
  <si>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</si>
  <si>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</si>
  <si>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</si>
  <si>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</si>
  <si>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</si>
  <si>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</si>
  <si>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</si>
  <si>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</si>
  <si>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</si>
  <si>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</si>
  <si>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</si>
  <si>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</si>
  <si>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</si>
  <si>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</si>
  <si>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</si>
  <si>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</si>
  <si>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</si>
  <si>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</si>
  <si>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</si>
  <si>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</si>
  <si>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</si>
  <si>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</si>
  <si>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</si>
  <si>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</si>
  <si>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</si>
  <si>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</si>
  <si>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</si>
  <si>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</si>
  <si>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</si>
  <si>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</si>
  <si>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</si>
  <si>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</si>
  <si>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</si>
  <si>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</si>
  <si>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</si>
  <si>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</si>
  <si>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</si>
  <si>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</si>
  <si>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</si>
  <si>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</si>
  <si>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</si>
  <si>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</si>
  <si>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</si>
  <si>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</si>
  <si>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</si>
  <si>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</si>
  <si>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</si>
  <si>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</si>
  <si>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</si>
  <si>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</si>
  <si>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</si>
  <si>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</si>
  <si>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</si>
  <si>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</si>
  <si>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</si>
  <si>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</si>
  <si>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</si>
  <si>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</si>
  <si>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</si>
  <si>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</si>
  <si>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</si>
  <si>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</si>
  <si>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</si>
  <si>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</si>
  <si>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</si>
  <si>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</si>
  <si>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</si>
  <si>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</si>
  <si>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</si>
  <si>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</si>
  <si>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</si>
  <si>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</si>
  <si>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</si>
  <si>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</si>
  <si>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</si>
  <si>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</si>
  <si>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</si>
  <si>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</si>
  <si>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</si>
  <si>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</si>
  <si>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</si>
  <si>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</si>
  <si>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</si>
  <si>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</si>
  <si>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</si>
  <si>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</si>
  <si>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</si>
  <si>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</si>
  <si>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</si>
  <si>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</si>
  <si>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</si>
  <si>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</si>
  <si>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</si>
  <si>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</si>
  <si>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</si>
  <si>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</si>
  <si>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</si>
  <si>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</si>
  <si>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</si>
  <si>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</si>
  <si>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</si>
  <si>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</si>
  <si>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</si>
  <si>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</si>
  <si>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</si>
  <si>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</si>
  <si>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</si>
  <si>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</si>
  <si>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</si>
  <si>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</si>
  <si>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</si>
  <si>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</si>
  <si>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</si>
  <si>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</si>
  <si>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</si>
  <si>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</si>
  <si>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</si>
  <si>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</si>
  <si>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</si>
  <si>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</si>
  <si>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</si>
  <si>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</si>
  <si>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</si>
  <si>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</si>
  <si>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</si>
  <si>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</si>
  <si>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</si>
  <si>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</si>
  <si>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</si>
  <si>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</si>
  <si>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</si>
  <si>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</si>
  <si>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</si>
  <si>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</si>
  <si>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</si>
  <si>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</si>
  <si>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</si>
  <si>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</si>
  <si>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</si>
  <si>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</si>
  <si>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</si>
  <si>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</si>
  <si>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</si>
  <si>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</si>
  <si>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</si>
  <si>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</si>
  <si>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</si>
  <si>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</si>
  <si>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</si>
  <si>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</si>
  <si>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</si>
  <si>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</si>
  <si>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</si>
  <si>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</si>
  <si>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</si>
  <si>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</si>
  <si>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</si>
  <si>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</si>
  <si>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</si>
  <si>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</si>
  <si>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</si>
  <si>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</si>
  <si>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</si>
  <si>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</si>
  <si>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</si>
  <si>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</si>
  <si>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</si>
  <si>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</si>
  <si>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</si>
  <si>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</si>
  <si>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</si>
  <si>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</si>
  <si>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</si>
  <si>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</si>
  <si>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</si>
  <si>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</si>
  <si>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</si>
  <si>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</si>
  <si>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</si>
  <si>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</si>
  <si>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</si>
  <si>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</si>
  <si>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</si>
  <si>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</si>
  <si>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</si>
  <si>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</si>
  <si>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</si>
  <si>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</si>
  <si>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</si>
  <si>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</si>
  <si>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</si>
  <si>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</si>
  <si>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</si>
  <si>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</si>
  <si>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</si>
  <si>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</si>
  <si>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</si>
  <si>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</si>
  <si>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</si>
  <si>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</si>
  <si>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</si>
  <si>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</si>
  <si>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</si>
  <si>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</si>
  <si>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</si>
  <si>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</si>
  <si>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</si>
  <si>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</si>
  <si>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</si>
  <si>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</si>
  <si>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</si>
  <si>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</si>
  <si>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</si>
  <si>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</si>
  <si>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</si>
  <si>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</si>
  <si>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</si>
  <si>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</si>
  <si>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</si>
  <si>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</si>
  <si>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</si>
  <si>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</si>
  <si>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</si>
  <si>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</si>
  <si>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</si>
  <si>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</si>
  <si>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</si>
  <si>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</si>
  <si>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</si>
  <si>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</si>
  <si>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</si>
  <si>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</si>
  <si>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</si>
  <si>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</si>
  <si>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</si>
  <si>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</si>
  <si>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</si>
  <si>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</si>
  <si>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</si>
  <si>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</si>
  <si>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</si>
  <si>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</si>
  <si>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</si>
  <si>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</si>
  <si>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</si>
  <si>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</si>
  <si>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</si>
  <si>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</si>
  <si>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</si>
  <si>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</si>
  <si>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</si>
  <si>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</si>
  <si>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</si>
  <si>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</si>
  <si>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</si>
  <si>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</si>
  <si>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</si>
  <si>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</si>
  <si>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</si>
  <si>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</si>
  <si>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</si>
  <si>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</si>
  <si>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</si>
  <si>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</si>
  <si>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</si>
  <si>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</si>
  <si>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</si>
  <si>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</si>
  <si>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</si>
  <si>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</si>
  <si>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</si>
  <si>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</si>
  <si>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</si>
  <si>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</si>
  <si>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</si>
  <si>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</si>
  <si>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</si>
  <si>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</si>
  <si>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</si>
  <si>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</si>
  <si>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</si>
  <si>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</si>
  <si>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</si>
  <si>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</si>
  <si>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</si>
  <si>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</si>
  <si>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</si>
  <si>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</si>
  <si>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</si>
  <si>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</si>
  <si>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</si>
  <si>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</si>
  <si>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</si>
  <si>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</si>
  <si>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</si>
  <si>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</si>
  <si>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</si>
  <si>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</si>
  <si>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</si>
  <si>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</si>
  <si>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</si>
  <si>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</si>
  <si>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</si>
  <si>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</si>
  <si>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</si>
  <si>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</si>
  <si>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</si>
  <si>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</si>
  <si>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</si>
  <si>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</si>
  <si>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</si>
  <si>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</si>
  <si>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</si>
  <si>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</si>
  <si>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</si>
  <si>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</si>
  <si>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</si>
  <si>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</si>
  <si>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</si>
  <si>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</si>
  <si>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</si>
  <si>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</si>
  <si>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</si>
  <si>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</si>
  <si>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</si>
  <si>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</si>
  <si>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</si>
  <si>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</si>
  <si>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</si>
  <si>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</si>
  <si>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</si>
  <si>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</si>
  <si>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</si>
  <si>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</si>
  <si>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</si>
  <si>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</si>
  <si>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</si>
  <si>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</si>
  <si>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</si>
  <si>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</si>
  <si>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</si>
  <si>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</si>
  <si>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</si>
  <si>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</si>
  <si>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</si>
  <si>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</si>
  <si>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</si>
  <si>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</si>
  <si>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</si>
  <si>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</si>
  <si>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</si>
  <si>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</si>
  <si>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</si>
  <si>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</si>
  <si>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</si>
  <si>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</si>
  <si>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</si>
  <si>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</si>
  <si>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</si>
  <si>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</si>
  <si>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</si>
  <si>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</si>
  <si>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</si>
  <si>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</si>
  <si>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</si>
  <si>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</si>
  <si>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</si>
  <si>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</si>
  <si>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</si>
  <si>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</si>
  <si>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</si>
  <si>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</si>
  <si>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</si>
  <si>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</si>
  <si>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</si>
  <si>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</si>
  <si>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</si>
  <si>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</si>
  <si>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</si>
  <si>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</si>
  <si>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</si>
  <si>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</si>
  <si>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</si>
  <si>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</si>
  <si>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</si>
  <si>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</si>
  <si>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</si>
  <si>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</si>
  <si>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</si>
  <si>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</si>
  <si>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</si>
  <si>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</si>
  <si>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</si>
  <si>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</si>
  <si>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</si>
  <si>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</si>
  <si>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</si>
  <si>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</si>
  <si>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</si>
  <si>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</si>
  <si>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</si>
  <si>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</si>
  <si>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</si>
  <si>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</si>
  <si>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</si>
  <si>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</si>
  <si>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</si>
  <si>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</si>
  <si>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</si>
  <si>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</si>
  <si>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</si>
  <si>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</si>
  <si>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</si>
  <si>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</si>
  <si>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</si>
  <si>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</si>
  <si>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</si>
  <si>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</si>
  <si>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</si>
  <si>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</si>
  <si>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</si>
  <si>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</si>
  <si>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</si>
  <si>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</si>
  <si>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</si>
  <si>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</si>
  <si>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</si>
  <si>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</si>
  <si>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</si>
  <si>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</si>
  <si>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</si>
  <si>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</si>
  <si>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</si>
  <si>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</si>
  <si>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</si>
  <si>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</si>
  <si>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</si>
  <si>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</si>
  <si>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</si>
  <si>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</si>
  <si>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</si>
  <si>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</si>
  <si>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</si>
  <si>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</si>
  <si>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</si>
  <si>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</si>
  <si>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</si>
  <si>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</si>
  <si>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</si>
  <si>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</si>
  <si>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</si>
  <si>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</si>
  <si>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</si>
  <si>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</si>
  <si>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</si>
  <si>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</si>
  <si>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</si>
  <si>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</si>
  <si>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</si>
  <si>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</si>
  <si>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</si>
  <si>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</si>
  <si>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</si>
  <si>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</si>
  <si>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</si>
  <si>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</si>
  <si>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</si>
  <si>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</si>
  <si>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</si>
  <si>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</si>
  <si>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</si>
  <si>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</si>
  <si>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</si>
  <si>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</si>
  <si>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</si>
  <si>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</si>
  <si>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</si>
  <si>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</si>
  <si>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</si>
  <si>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</si>
  <si>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</si>
  <si>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</si>
  <si>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</si>
  <si>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</si>
  <si>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</si>
  <si>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</si>
  <si>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</si>
  <si>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</si>
  <si>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</si>
  <si>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</si>
  <si>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</si>
  <si>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</si>
  <si>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</si>
  <si>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</si>
  <si>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</si>
  <si>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</si>
  <si>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</si>
  <si>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</si>
  <si>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</si>
  <si>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</si>
  <si>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</si>
  <si>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</si>
  <si>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</si>
  <si>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</si>
  <si>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</si>
  <si>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</si>
  <si>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</si>
  <si>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</si>
  <si>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</si>
  <si>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</si>
  <si>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</si>
  <si>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</si>
  <si>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</si>
  <si>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</si>
  <si>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</si>
  <si>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</si>
  <si>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</si>
  <si>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</si>
  <si>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</si>
  <si>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</si>
  <si>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</si>
  <si>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</si>
  <si>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</si>
  <si>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</si>
  <si>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</si>
  <si>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</si>
  <si>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</si>
  <si>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</si>
  <si>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</si>
  <si>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</si>
  <si>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</si>
  <si>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</si>
  <si>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</si>
  <si>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</si>
  <si>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</si>
  <si>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</si>
  <si>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</si>
  <si>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</si>
  <si>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</si>
  <si>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</si>
  <si>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</si>
  <si>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</si>
  <si>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</si>
  <si>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</si>
  <si>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</si>
  <si>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</si>
  <si>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</si>
  <si>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</si>
  <si>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</si>
  <si>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</si>
  <si>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</si>
  <si>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</si>
  <si>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</si>
  <si>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</si>
  <si>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</si>
  <si>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</si>
  <si>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</si>
  <si>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</si>
  <si>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</si>
  <si>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</si>
  <si>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</si>
  <si>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</si>
  <si>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</si>
  <si>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</si>
  <si>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</si>
  <si>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</si>
  <si>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</si>
  <si>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</si>
  <si>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</si>
  <si>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</si>
  <si>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</si>
  <si>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</si>
  <si>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</si>
  <si>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</si>
  <si>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</si>
  <si>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</si>
  <si>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</si>
  <si>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</si>
  <si>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</si>
  <si>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</si>
  <si>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</si>
  <si>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</si>
  <si>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</si>
  <si>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</si>
  <si>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</si>
  <si>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</si>
  <si>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</si>
  <si>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</si>
  <si>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</si>
  <si>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</si>
  <si>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</si>
  <si>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</si>
  <si>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</si>
  <si>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</si>
  <si>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</si>
  <si>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</si>
  <si>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</si>
  <si>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</si>
  <si>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</si>
  <si>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</si>
  <si>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</si>
  <si>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</si>
  <si>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</si>
  <si>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</si>
  <si>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</si>
  <si>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</si>
  <si>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</si>
  <si>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</si>
  <si>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</si>
  <si>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</si>
  <si>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</si>
  <si>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</si>
  <si>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</si>
  <si>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</si>
  <si>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</si>
  <si>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</si>
  <si>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</si>
  <si>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</si>
  <si>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</si>
  <si>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</si>
  <si>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</si>
  <si>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</si>
  <si>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</si>
  <si>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</si>
  <si>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</si>
  <si>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</si>
  <si>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</si>
  <si>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</si>
  <si>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</si>
  <si>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</si>
  <si>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</si>
  <si>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</si>
  <si>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</si>
  <si>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</si>
  <si>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</si>
  <si>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</si>
  <si>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</si>
  <si>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</si>
  <si>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</si>
  <si>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</si>
  <si>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</si>
  <si>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</si>
  <si>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</si>
  <si>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</si>
  <si>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</si>
  <si>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</si>
  <si>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</si>
  <si>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</si>
  <si>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</si>
  <si>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</si>
  <si>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</si>
  <si>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</si>
  <si>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</si>
  <si>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</si>
  <si>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</si>
  <si>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</si>
  <si>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</si>
  <si>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</si>
  <si>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</si>
  <si>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</si>
  <si>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</si>
  <si>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</si>
  <si>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</si>
  <si>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</si>
  <si>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</si>
  <si>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</si>
  <si>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</si>
  <si>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</si>
  <si>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</si>
  <si>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</si>
  <si>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</si>
  <si>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</si>
  <si>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</si>
  <si>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</si>
  <si>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</si>
  <si>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</si>
  <si>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</si>
  <si>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</si>
  <si>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</si>
  <si>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</si>
  <si>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</si>
  <si>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</si>
  <si>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</si>
  <si>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</si>
  <si>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</si>
  <si>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</si>
  <si>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</si>
  <si>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</si>
  <si>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</si>
  <si>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</si>
  <si>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</si>
  <si>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</si>
  <si>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</si>
  <si>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</si>
  <si>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</si>
  <si>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</si>
  <si>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</si>
  <si>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</si>
  <si>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</si>
  <si>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</si>
  <si>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</si>
  <si>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</si>
  <si>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</si>
  <si>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</si>
  <si>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</si>
  <si>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</si>
  <si>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</si>
  <si>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</si>
  <si>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</si>
  <si>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</si>
  <si>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</si>
  <si>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</si>
  <si>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</si>
  <si>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</si>
  <si>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</si>
  <si>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</si>
  <si>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</si>
  <si>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</si>
  <si>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</si>
  <si>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</si>
  <si>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</si>
  <si>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</si>
  <si>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</si>
  <si>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</si>
  <si>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</si>
  <si>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</si>
  <si>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</si>
  <si>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</si>
  <si>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</si>
  <si>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</si>
  <si>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</si>
  <si>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</si>
  <si>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</si>
  <si>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</si>
  <si>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</si>
  <si>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</si>
  <si>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</si>
  <si>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</si>
  <si>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</si>
  <si>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</si>
  <si>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</si>
  <si>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</si>
  <si>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</si>
  <si>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</si>
  <si>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</si>
  <si>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</si>
  <si>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</si>
  <si>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</si>
  <si>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</si>
  <si>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</si>
  <si>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</si>
  <si>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</si>
  <si>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</si>
  <si>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</si>
  <si>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</si>
  <si>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</si>
  <si>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</si>
  <si>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</si>
  <si>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</si>
  <si>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</si>
  <si>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</si>
  <si>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</si>
  <si>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</si>
  <si>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</si>
  <si>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</si>
  <si>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</si>
  <si>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</si>
  <si>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</si>
  <si>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</si>
  <si>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</si>
  <si>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</si>
  <si>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</si>
  <si>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</si>
  <si>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</si>
  <si>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</si>
  <si>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</si>
  <si>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</si>
  <si>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</si>
  <si>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</si>
  <si>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</si>
  <si>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</si>
  <si>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</si>
  <si>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</si>
  <si>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</si>
  <si>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</si>
  <si>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</si>
  <si>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</si>
  <si>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</si>
  <si>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</si>
  <si>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</si>
  <si>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</si>
  <si>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</si>
  <si>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</si>
  <si>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</si>
  <si>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</si>
  <si>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</si>
  <si>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</si>
  <si>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</si>
  <si>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</si>
  <si>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</si>
  <si>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</si>
  <si>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</si>
  <si>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</si>
  <si>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</si>
  <si>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</si>
  <si>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</si>
  <si>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</si>
  <si>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</si>
  <si>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</si>
  <si>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</si>
  <si>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</si>
  <si>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</si>
  <si>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</si>
  <si>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</si>
  <si>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</si>
  <si>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</si>
  <si>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</si>
  <si>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</si>
  <si>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</si>
  <si>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</si>
  <si>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</si>
  <si>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</si>
  <si>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</si>
  <si>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</si>
  <si>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</si>
  <si>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</si>
  <si>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</si>
  <si>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</si>
  <si>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</si>
  <si>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</si>
  <si>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</si>
  <si>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</si>
  <si>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</si>
  <si>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</si>
  <si>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</si>
  <si>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</si>
  <si>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</si>
  <si>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</si>
  <si>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</si>
  <si>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</si>
  <si>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</si>
  <si>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</si>
  <si>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</si>
  <si>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</si>
  <si>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</si>
  <si>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</si>
  <si>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</si>
  <si>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</si>
  <si>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</si>
  <si>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</si>
  <si>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</si>
  <si>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</si>
  <si>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</si>
  <si>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</si>
  <si>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</si>
  <si>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</si>
  <si>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</si>
  <si>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</si>
  <si>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</si>
  <si>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</si>
  <si>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</si>
  <si>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</si>
  <si>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</si>
  <si>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</si>
  <si>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</si>
  <si>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</si>
  <si>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</si>
  <si>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</si>
  <si>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</si>
  <si>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</si>
  <si>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</si>
  <si>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</si>
  <si>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</si>
  <si>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</si>
  <si>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</si>
  <si>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</si>
  <si>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</si>
  <si>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</si>
  <si>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</si>
  <si>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</si>
  <si>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</si>
  <si>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</si>
  <si>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</si>
  <si>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</si>
  <si>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</si>
  <si>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</si>
  <si>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</si>
  <si>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</si>
  <si>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</si>
  <si>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</si>
  <si>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</si>
  <si>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</si>
  <si>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</si>
  <si>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</si>
  <si>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</si>
  <si>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</si>
  <si>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</si>
  <si>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</si>
  <si>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</si>
  <si>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</si>
  <si>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</si>
  <si>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</si>
  <si>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</si>
  <si>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</si>
  <si>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</si>
  <si>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</si>
  <si>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</si>
  <si>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</si>
  <si>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</si>
  <si>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</si>
  <si>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</si>
  <si>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</si>
  <si>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</si>
  <si>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</si>
  <si>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</si>
  <si>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</si>
  <si>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</si>
  <si>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</si>
  <si>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</si>
  <si>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</si>
  <si>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</si>
  <si>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</si>
  <si>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</si>
  <si>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</si>
  <si>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</si>
  <si>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</si>
  <si>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</si>
  <si>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</si>
  <si>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</si>
  <si>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</si>
  <si>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</si>
  <si>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</si>
  <si>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</si>
  <si>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</si>
  <si>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</si>
  <si>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</si>
  <si>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</si>
  <si>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</si>
  <si>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</si>
  <si>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</si>
  <si>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</si>
  <si>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</si>
  <si>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</si>
  <si>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</si>
  <si>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</si>
  <si>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</si>
  <si>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</si>
  <si>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</si>
  <si>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</si>
  <si>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</si>
  <si>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</si>
  <si>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</si>
  <si>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</si>
  <si>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</si>
  <si>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</si>
  <si>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</si>
  <si>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</si>
  <si>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</si>
  <si>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</si>
  <si>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</si>
  <si>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</si>
  <si>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</si>
  <si>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</si>
  <si>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</si>
  <si>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</si>
  <si>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</si>
  <si>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</si>
  <si>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</si>
  <si>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</si>
  <si>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</si>
  <si>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</si>
  <si>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</si>
  <si>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</si>
  <si>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</si>
  <si>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</si>
  <si>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</si>
  <si>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</si>
  <si>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</si>
  <si>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</si>
  <si>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</si>
  <si>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</si>
  <si>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</si>
  <si>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</si>
  <si>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</si>
  <si>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</si>
  <si>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</si>
  <si>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</si>
  <si>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</si>
  <si>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</si>
  <si>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</si>
  <si>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</si>
  <si>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</si>
  <si>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</si>
  <si>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</si>
  <si>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</si>
  <si>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</si>
  <si>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</si>
  <si>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</si>
  <si>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</si>
  <si>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</si>
  <si>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</si>
  <si>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</si>
  <si>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</si>
  <si>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</si>
  <si>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</si>
  <si>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</si>
  <si>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</si>
  <si>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</si>
  <si>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</si>
  <si>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</si>
  <si>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</si>
  <si>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</si>
  <si>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</si>
  <si>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</si>
  <si>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</si>
  <si>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</si>
  <si>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</si>
  <si>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</si>
  <si>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</si>
  <si>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</si>
  <si>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</si>
  <si>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</si>
  <si>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</si>
  <si>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</si>
  <si>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</si>
  <si>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</si>
  <si>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</si>
  <si>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</si>
  <si>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</si>
  <si>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</si>
  <si>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</si>
  <si>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</si>
  <si>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</si>
  <si>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</si>
  <si>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</si>
  <si>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</si>
  <si>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</si>
  <si>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</si>
  <si>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</si>
  <si>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</si>
  <si>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</si>
  <si>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</si>
  <si>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</si>
  <si>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</si>
  <si>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</si>
  <si>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</si>
  <si>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</si>
  <si>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</si>
  <si>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</si>
  <si>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</si>
  <si>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</si>
  <si>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</si>
  <si>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</si>
  <si>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</si>
  <si>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</si>
  <si>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</si>
  <si>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</si>
  <si>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</si>
  <si>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</si>
  <si>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</si>
  <si>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</si>
  <si>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</si>
  <si>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</si>
  <si>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</si>
  <si>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</si>
  <si>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</si>
  <si>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</si>
  <si>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</si>
  <si>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</si>
  <si>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</si>
  <si>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</si>
  <si>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</si>
  <si>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</si>
  <si>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</si>
  <si>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</si>
  <si>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</si>
  <si>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</si>
  <si>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</si>
  <si>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</si>
  <si>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</si>
  <si>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</si>
  <si>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</si>
  <si>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</si>
  <si>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</si>
  <si>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</si>
  <si>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</si>
  <si>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</si>
  <si>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</si>
  <si>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</si>
  <si>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</si>
  <si>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</si>
  <si>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</si>
  <si>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</si>
  <si>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</si>
  <si>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</si>
  <si>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</si>
  <si>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</si>
  <si>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</si>
  <si>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</si>
  <si>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</si>
  <si>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</si>
  <si>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</si>
  <si>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</si>
  <si>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</si>
  <si>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</si>
  <si>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</si>
  <si>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</si>
  <si>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</si>
  <si>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</si>
  <si>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</si>
  <si>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</si>
  <si>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</si>
  <si>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</si>
  <si>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</si>
  <si>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</si>
  <si>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</si>
  <si>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</si>
  <si>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</si>
  <si>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</si>
  <si>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</si>
  <si>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</si>
  <si>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</si>
  <si>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</si>
  <si>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</si>
  <si>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</si>
  <si>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</si>
  <si>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</si>
  <si>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</si>
  <si>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</si>
  <si>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</si>
  <si>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</si>
  <si>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</si>
  <si>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</si>
  <si>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</si>
  <si>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</si>
  <si>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</si>
  <si>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</si>
  <si>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</si>
  <si>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</si>
  <si>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</si>
  <si>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</si>
  <si>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</si>
  <si>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</si>
  <si>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</si>
  <si>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</si>
  <si>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</si>
  <si>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</si>
  <si>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</si>
  <si>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</si>
  <si>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</si>
  <si>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</si>
  <si>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</si>
  <si>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</si>
  <si>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</si>
  <si>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</si>
  <si>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</si>
  <si>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</si>
  <si>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</si>
  <si>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</si>
  <si>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</si>
  <si>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</si>
  <si>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</si>
  <si>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</si>
  <si>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</si>
  <si>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</si>
  <si>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</si>
  <si>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</si>
  <si>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</si>
  <si>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</si>
  <si>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</si>
  <si>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</si>
  <si>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</si>
  <si>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</si>
  <si>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</si>
  <si>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</si>
  <si>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</si>
  <si>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</si>
  <si>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</si>
  <si>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</si>
  <si>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</si>
  <si>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</si>
  <si>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</si>
  <si>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</si>
  <si>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</si>
  <si>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</si>
  <si>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</si>
  <si>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</si>
  <si>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</si>
  <si>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</si>
  <si>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</si>
  <si>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</si>
  <si>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</si>
  <si>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</si>
  <si>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</si>
  <si>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</si>
  <si>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</si>
  <si>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</si>
  <si>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</si>
  <si>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</si>
  <si>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</si>
  <si>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</si>
  <si>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</si>
  <si>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</si>
  <si>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</si>
  <si>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</si>
  <si>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</si>
  <si>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</si>
  <si>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</si>
  <si>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</si>
  <si>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</si>
  <si>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</si>
  <si>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</si>
  <si>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</si>
  <si>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</si>
  <si>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</si>
  <si>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</si>
  <si>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</si>
  <si>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</si>
  <si>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</si>
  <si>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</si>
  <si>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</si>
  <si>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</si>
  <si>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</si>
  <si>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</si>
  <si>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</si>
  <si>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</si>
  <si>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</si>
  <si>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</si>
  <si>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</si>
  <si>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</si>
  <si>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</si>
  <si>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</si>
  <si>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</si>
  <si>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</si>
  <si>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</si>
  <si>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</si>
  <si>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</si>
  <si>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</si>
  <si>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</si>
  <si>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</si>
  <si>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</si>
  <si>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</si>
  <si>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</si>
  <si>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</si>
  <si>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</si>
  <si>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</si>
  <si>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</si>
  <si>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</si>
  <si>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</si>
  <si>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</si>
  <si>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</si>
  <si>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</si>
  <si>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</si>
  <si>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</si>
  <si>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</si>
  <si>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</si>
  <si>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</si>
  <si>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</si>
  <si>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</si>
  <si>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</si>
  <si>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</si>
  <si>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</si>
  <si>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</si>
  <si>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</si>
  <si>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</si>
  <si>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</si>
  <si>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</si>
  <si>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</si>
  <si>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</si>
  <si>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</si>
  <si>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</si>
  <si>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</si>
  <si>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</si>
  <si>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</si>
  <si>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</si>
  <si>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</si>
  <si>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</si>
  <si>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</si>
  <si>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</si>
  <si>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</si>
  <si>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</si>
  <si>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</si>
  <si>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</si>
  <si>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</si>
  <si>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</si>
  <si>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</si>
  <si>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</si>
  <si>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</si>
  <si>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</si>
  <si>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</si>
  <si>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</si>
  <si>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</si>
  <si>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</si>
  <si>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</si>
  <si>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</si>
  <si>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</si>
  <si>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</si>
  <si>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</si>
  <si>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</si>
  <si>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</si>
  <si>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</si>
  <si>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</si>
  <si>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</si>
  <si>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</si>
  <si>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</si>
  <si>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</si>
  <si>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</si>
  <si>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</si>
  <si>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</si>
  <si>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</si>
  <si>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</si>
  <si>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</si>
  <si>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</si>
  <si>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</si>
  <si>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</si>
  <si>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</si>
  <si>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</si>
  <si>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</si>
  <si>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</si>
  <si>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</si>
  <si>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</si>
  <si>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</si>
  <si>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</si>
  <si>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</si>
  <si>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</si>
  <si>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</si>
  <si>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</si>
  <si>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</si>
  <si>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</si>
  <si>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</si>
  <si>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</si>
  <si>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</si>
  <si>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</si>
  <si>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</si>
  <si>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</si>
  <si>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</si>
  <si>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</si>
  <si>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</si>
  <si>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</si>
  <si>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</si>
  <si>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</si>
  <si>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</si>
  <si>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</si>
  <si>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</si>
  <si>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</si>
  <si>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</si>
  <si>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</si>
  <si>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</si>
  <si>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</si>
  <si>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</si>
  <si>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</si>
  <si>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</si>
  <si>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</si>
  <si>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</si>
  <si>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</si>
  <si>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</si>
  <si>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</si>
  <si>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</si>
  <si>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</si>
  <si>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</si>
  <si>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</si>
  <si>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</si>
  <si>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</si>
  <si>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</si>
  <si>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</si>
  <si>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</si>
  <si>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</si>
  <si>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</si>
  <si>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</si>
  <si>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</si>
  <si>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</si>
  <si>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</si>
  <si>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</si>
  <si>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</si>
  <si>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</si>
  <si>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</si>
  <si>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</si>
  <si>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</si>
  <si>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</si>
  <si>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</si>
  <si>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</si>
  <si>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</si>
  <si>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</si>
  <si>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</si>
  <si>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</si>
  <si>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</si>
  <si>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</si>
  <si>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</si>
  <si>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</si>
  <si>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</si>
  <si>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</si>
  <si>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</si>
  <si>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</si>
  <si>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</si>
  <si>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</si>
  <si>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</si>
  <si>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</si>
  <si>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</si>
  <si>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</si>
  <si>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</si>
  <si>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</si>
  <si>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</si>
  <si>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</si>
  <si>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</si>
  <si>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</si>
  <si>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</si>
  <si>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</si>
  <si>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</si>
  <si>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</si>
  <si>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</si>
  <si>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</si>
  <si>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</si>
  <si>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</si>
  <si>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</si>
  <si>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</si>
  <si>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</si>
  <si>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</si>
  <si>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</si>
  <si>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</si>
  <si>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</si>
  <si>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</si>
  <si>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</si>
  <si>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</si>
  <si>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</si>
  <si>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</si>
  <si>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</si>
  <si>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</si>
  <si>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</si>
  <si>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</si>
  <si>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</si>
  <si>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</si>
  <si>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</si>
  <si>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</si>
  <si>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</si>
  <si>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</si>
  <si>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</si>
  <si>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</si>
  <si>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</si>
  <si>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</si>
  <si>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</si>
  <si>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</si>
  <si>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</si>
  <si>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</si>
  <si>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</si>
  <si>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</si>
  <si>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</si>
  <si>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</si>
  <si>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</si>
  <si>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</si>
  <si>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</si>
  <si>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</si>
  <si>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</si>
  <si>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</si>
  <si>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</si>
  <si>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</si>
  <si>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</si>
  <si>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</si>
  <si>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</si>
  <si>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</si>
  <si>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</si>
  <si>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</si>
  <si>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</si>
  <si>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</si>
  <si>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</si>
  <si>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</si>
  <si>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</si>
  <si>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</si>
  <si>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</si>
  <si>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</si>
  <si>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</si>
  <si>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</si>
  <si>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</si>
  <si>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</si>
  <si>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</si>
  <si>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</si>
  <si>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</si>
  <si>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</si>
  <si>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</si>
  <si>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</si>
  <si>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</si>
  <si>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</si>
  <si>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</si>
  <si>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</si>
  <si>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</si>
  <si>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</si>
  <si>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</si>
  <si>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</si>
  <si>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</si>
  <si>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</si>
  <si>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</si>
  <si>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</si>
  <si>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</si>
  <si>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</si>
  <si>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</si>
  <si>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</si>
  <si>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</si>
  <si>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</si>
  <si>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</si>
  <si>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</si>
  <si>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</si>
  <si>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</si>
  <si>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</si>
  <si>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</si>
  <si>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</si>
  <si>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</si>
  <si>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</si>
  <si>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</si>
  <si>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</si>
  <si>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</si>
  <si>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</si>
  <si>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</si>
  <si>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</si>
  <si>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</si>
  <si>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</si>
  <si>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</si>
  <si>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</si>
  <si>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</si>
  <si>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</si>
  <si>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</si>
  <si>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</si>
  <si>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</si>
  <si>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</si>
  <si>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</si>
  <si>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</si>
  <si>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</si>
  <si>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</si>
  <si>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</si>
  <si>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</si>
  <si>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</si>
  <si>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</si>
  <si>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</si>
  <si>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</si>
  <si>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</si>
  <si>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</si>
  <si>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</si>
  <si>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</si>
  <si>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</si>
  <si>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</si>
  <si>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</si>
  <si>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</si>
  <si>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</si>
  <si>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</si>
  <si>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</si>
  <si>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</si>
  <si>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</si>
  <si>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</si>
  <si>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</si>
  <si>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</si>
  <si>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</si>
  <si>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</si>
  <si>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</si>
  <si>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</si>
  <si>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</si>
  <si>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</si>
  <si>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</si>
  <si>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</si>
  <si>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</si>
  <si>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</si>
  <si>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</si>
  <si>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</si>
  <si>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</si>
  <si>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</si>
  <si>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</si>
  <si>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</si>
  <si>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</si>
  <si>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</si>
  <si>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</si>
  <si>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</si>
  <si>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</si>
  <si>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</si>
  <si>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</si>
  <si>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</si>
  <si>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</si>
  <si>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</si>
  <si>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</si>
  <si>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</si>
  <si>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</si>
  <si>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</si>
  <si>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</si>
  <si>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</si>
  <si>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</si>
  <si>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</si>
  <si>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</si>
  <si>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</si>
  <si>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</si>
  <si>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</si>
  <si>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</si>
  <si>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</si>
  <si>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</si>
  <si>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</si>
  <si>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</si>
  <si>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</si>
  <si>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</si>
  <si>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</si>
  <si>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</si>
  <si>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</si>
  <si>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</si>
  <si>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</si>
  <si>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</si>
  <si>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</si>
  <si>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</si>
  <si>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</si>
  <si>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</si>
  <si>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</si>
  <si>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</si>
  <si>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</si>
  <si>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</si>
  <si>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</si>
  <si>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</si>
  <si>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</si>
  <si>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</si>
  <si>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</si>
  <si>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</si>
  <si>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</si>
  <si>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</si>
  <si>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</si>
  <si>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</si>
  <si>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</si>
  <si>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</si>
  <si>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</si>
  <si>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</si>
  <si>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</si>
  <si>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</si>
  <si>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</si>
  <si>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</si>
  <si>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</si>
  <si>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</si>
  <si>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</si>
  <si>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</si>
  <si>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</si>
  <si>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</si>
  <si>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</si>
  <si>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</si>
  <si>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</si>
  <si>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</si>
  <si>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</si>
  <si>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</si>
  <si>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</si>
  <si>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</si>
  <si>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</si>
  <si>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</si>
  <si>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</si>
  <si>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</si>
  <si>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</si>
  <si>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</si>
  <si>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</si>
  <si>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</si>
  <si>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</si>
  <si>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</si>
  <si>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</si>
  <si>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</si>
  <si>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</si>
  <si>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</si>
  <si>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</si>
  <si>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</si>
  <si>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</si>
  <si>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</si>
  <si>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</si>
  <si>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</si>
  <si>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</si>
  <si>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</si>
  <si>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</si>
  <si>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</si>
  <si>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</si>
  <si>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</si>
  <si>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</si>
  <si>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</si>
  <si>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</si>
  <si>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</si>
  <si>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</si>
  <si>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</si>
  <si>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</si>
  <si>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</si>
  <si>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</si>
  <si>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</si>
  <si>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</si>
  <si>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</si>
  <si>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</si>
  <si>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</si>
  <si>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</si>
  <si>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</si>
  <si>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</si>
  <si>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</si>
  <si>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</si>
  <si>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</si>
  <si>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</si>
  <si>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</si>
  <si>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</si>
  <si>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</si>
  <si>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</si>
  <si>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</si>
  <si>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</si>
  <si>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</si>
  <si>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</si>
  <si>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</si>
  <si>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</si>
  <si>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</si>
  <si>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</si>
  <si>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</si>
  <si>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</si>
  <si>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</si>
  <si>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</si>
  <si>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</si>
  <si>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</si>
  <si>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</si>
  <si>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</si>
  <si>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</si>
  <si>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</si>
  <si>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</si>
  <si>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</si>
  <si>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</si>
  <si>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</si>
  <si>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</si>
  <si>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</si>
  <si>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</si>
  <si>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</si>
  <si>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</si>
  <si>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</si>
  <si>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</si>
  <si>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</si>
  <si>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</si>
  <si>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</si>
  <si>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</si>
  <si>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</si>
  <si>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</si>
  <si>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</si>
  <si>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</si>
  <si>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</si>
  <si>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</si>
  <si>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</si>
  <si>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</si>
  <si>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</si>
  <si>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</si>
  <si>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</si>
  <si>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</si>
  <si>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</si>
  <si>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</si>
  <si>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</si>
  <si>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</si>
  <si>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</si>
  <si>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</si>
  <si>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</si>
  <si>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</si>
  <si>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</si>
  <si>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</si>
  <si>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</si>
  <si>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</si>
  <si>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</si>
  <si>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</si>
  <si>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</si>
  <si>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</si>
  <si>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</si>
  <si>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</si>
  <si>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</si>
  <si>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</si>
  <si>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</si>
  <si>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</si>
  <si>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</si>
  <si>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</si>
  <si>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</si>
  <si>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</si>
  <si>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</si>
  <si>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</si>
  <si>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</si>
  <si>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</si>
  <si>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</si>
  <si>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</si>
  <si>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</si>
  <si>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</si>
  <si>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</si>
  <si>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</si>
  <si>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</si>
  <si>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</si>
  <si>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</si>
  <si>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</si>
  <si>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</si>
  <si>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</si>
  <si>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</si>
  <si>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</si>
  <si>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</si>
  <si>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</si>
  <si>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</si>
  <si>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</si>
  <si>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</si>
  <si>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</si>
  <si>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</si>
  <si>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</si>
  <si>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</si>
  <si>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</si>
  <si>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</si>
  <si>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</si>
  <si>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</si>
  <si>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</si>
  <si>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</si>
  <si>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</si>
  <si>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</si>
  <si>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</si>
  <si>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</si>
  <si>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</si>
  <si>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</si>
  <si>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</si>
  <si>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</si>
  <si>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</si>
  <si>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</si>
  <si>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</si>
  <si>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</si>
  <si>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</si>
  <si>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</si>
  <si>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</si>
  <si>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</si>
  <si>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</si>
  <si>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</si>
  <si>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</si>
  <si>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</si>
  <si>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</si>
  <si>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</si>
  <si>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</si>
  <si>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</si>
  <si>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</si>
  <si>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</si>
  <si>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</si>
  <si>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</si>
  <si>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</si>
  <si>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</si>
  <si>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</si>
  <si>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</si>
  <si>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</si>
  <si>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</si>
  <si>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</si>
  <si>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</si>
  <si>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</si>
  <si>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</si>
  <si>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</si>
  <si>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</si>
  <si>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</si>
  <si>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</si>
  <si>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</si>
  <si>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</si>
  <si>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</si>
  <si>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</si>
  <si>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</si>
  <si>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</si>
  <si>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</si>
  <si>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</si>
  <si>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</si>
  <si>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</si>
  <si>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</si>
  <si>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</si>
  <si>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</si>
  <si>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</si>
  <si>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</si>
  <si>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</si>
  <si>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</si>
  <si>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</si>
  <si>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</si>
  <si>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</si>
  <si>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</si>
  <si>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</si>
  <si>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</si>
  <si>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</si>
  <si>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</si>
  <si>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</si>
  <si>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</si>
  <si>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</si>
  <si>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</si>
  <si>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</si>
  <si>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</si>
  <si>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</si>
  <si>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</si>
  <si>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</si>
  <si>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</si>
  <si>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</si>
  <si>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</si>
  <si>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</si>
  <si>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</si>
  <si>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</si>
  <si>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</si>
  <si>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</si>
  <si>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</si>
  <si>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</si>
  <si>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</si>
  <si>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</si>
  <si>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</si>
  <si>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</si>
  <si>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</si>
  <si>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</si>
  <si>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</si>
  <si>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</si>
  <si>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</si>
  <si>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</si>
  <si>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</si>
  <si>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</si>
  <si>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</si>
  <si>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</si>
  <si>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</si>
  <si>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</si>
  <si>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</si>
  <si>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</si>
  <si>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</si>
  <si>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</si>
  <si>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</si>
  <si>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</si>
  <si>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</si>
  <si>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</si>
  <si>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</si>
  <si>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</si>
  <si>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</si>
  <si>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</si>
  <si>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</si>
  <si>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</si>
  <si>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</si>
  <si>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</si>
  <si>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</si>
  <si>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</si>
  <si>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</si>
  <si>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</si>
  <si>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</si>
  <si>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</si>
  <si>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</si>
  <si>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</si>
  <si>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</si>
  <si>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</si>
  <si>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</si>
  <si>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</si>
  <si>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</si>
  <si>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</si>
  <si>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</si>
  <si>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</si>
  <si>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</si>
  <si>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</si>
  <si>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</si>
  <si>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</si>
  <si>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</si>
  <si>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</si>
  <si>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</si>
  <si>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</si>
  <si>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</si>
  <si>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</si>
  <si>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</si>
  <si>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</si>
  <si>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</si>
  <si>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</si>
  <si>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</si>
  <si>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</si>
  <si>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</si>
  <si>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</si>
  <si>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</si>
  <si>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</si>
  <si>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</si>
  <si>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</si>
  <si>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</si>
  <si>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</si>
  <si>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</si>
  <si>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</si>
  <si>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</si>
  <si>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</si>
  <si>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</si>
  <si>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</si>
  <si>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</si>
  <si>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</si>
  <si>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</si>
  <si>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</si>
  <si>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</si>
  <si>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</si>
  <si>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</si>
  <si>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</si>
  <si>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</si>
  <si>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</si>
  <si>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</si>
  <si>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</si>
  <si>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</si>
  <si>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</si>
  <si>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</si>
  <si>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</si>
  <si>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</si>
  <si>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</si>
  <si>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</si>
  <si>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</si>
  <si>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</si>
  <si>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</si>
  <si>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</si>
  <si>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</si>
  <si>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</si>
  <si>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</si>
  <si>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</si>
  <si>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</si>
  <si>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</si>
  <si>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</si>
  <si>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</si>
  <si>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</si>
  <si>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</si>
  <si>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</si>
  <si>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</si>
  <si>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</si>
  <si>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</si>
  <si>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</si>
  <si>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</si>
  <si>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</si>
  <si>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</si>
  <si>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</si>
  <si>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</si>
  <si>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</si>
  <si>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</si>
  <si>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</si>
  <si>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</si>
  <si>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</si>
  <si>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</si>
  <si>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</si>
  <si>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</si>
  <si>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</si>
  <si>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</si>
  <si>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</si>
  <si>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</si>
  <si>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</si>
  <si>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</si>
  <si>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</si>
  <si>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</si>
  <si>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</si>
  <si>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</si>
  <si>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</si>
  <si>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</si>
  <si>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</si>
  <si>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</si>
  <si>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</si>
  <si>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</si>
  <si>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</si>
  <si>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</si>
  <si>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</si>
  <si>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</si>
  <si>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</si>
  <si>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</si>
  <si>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</si>
  <si>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</si>
  <si>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</si>
  <si>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</si>
  <si>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</si>
  <si>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</si>
  <si>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</si>
  <si>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</si>
  <si>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</si>
  <si>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</si>
  <si>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</si>
  <si>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</si>
  <si>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</si>
  <si>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</si>
  <si>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</si>
  <si>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</si>
  <si>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</si>
  <si>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</si>
  <si>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</si>
  <si>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</si>
  <si>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</si>
  <si>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</si>
  <si>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</si>
  <si>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</si>
  <si>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</si>
  <si>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</si>
  <si>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</si>
  <si>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</si>
  <si>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</si>
  <si>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</si>
  <si>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</si>
  <si>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</si>
  <si>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</si>
  <si>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</si>
  <si>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</si>
  <si>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</si>
  <si>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</si>
  <si>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</si>
  <si>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</si>
  <si>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</si>
  <si>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</si>
  <si>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</si>
  <si>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</si>
  <si>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</si>
  <si>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</si>
  <si>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</si>
  <si>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</si>
  <si>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</si>
  <si>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</si>
  <si>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</si>
  <si>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</si>
  <si>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</si>
  <si>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</si>
  <si>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</si>
  <si>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</si>
  <si>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</si>
  <si>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</si>
  <si>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</si>
  <si>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</si>
  <si>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</si>
  <si>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</si>
  <si>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</si>
  <si>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</si>
  <si>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</si>
  <si>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</si>
  <si>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</si>
  <si>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</si>
  <si>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</si>
  <si>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</si>
  <si>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</si>
  <si>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</si>
  <si>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</si>
  <si>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</si>
  <si>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</si>
  <si>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</si>
  <si>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</si>
  <si>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</si>
  <si>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</si>
  <si>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</si>
  <si>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</si>
  <si>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</si>
  <si>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</si>
  <si>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</si>
  <si>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</si>
  <si>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</si>
  <si>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</si>
  <si>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</si>
  <si>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</si>
  <si>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</si>
  <si>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</si>
  <si>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</si>
  <si>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</si>
  <si>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</si>
  <si>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</si>
  <si>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</si>
  <si>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</si>
  <si>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</si>
  <si>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</si>
  <si>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</si>
  <si>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</si>
  <si>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</si>
  <si>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</si>
  <si>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</si>
  <si>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</si>
  <si>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</si>
  <si>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</si>
  <si>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</si>
  <si>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</si>
  <si>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</si>
  <si>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</si>
  <si>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</si>
  <si>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</si>
  <si>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</si>
  <si>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</si>
  <si>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</si>
  <si>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</si>
  <si>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</si>
  <si>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</si>
  <si>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</si>
  <si>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</si>
  <si>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</si>
  <si>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</si>
  <si>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</si>
  <si>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</si>
  <si>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</si>
  <si>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</si>
  <si>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</si>
  <si>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</si>
  <si>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</si>
  <si>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</si>
  <si>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</si>
  <si>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</si>
  <si>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</si>
  <si>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</si>
  <si>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</si>
  <si>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</si>
  <si>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</si>
  <si>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</si>
  <si>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</si>
  <si>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</si>
  <si>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</si>
  <si>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</si>
  <si>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</si>
  <si>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</si>
  <si>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</si>
  <si>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</si>
  <si>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</si>
  <si>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</si>
  <si>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</si>
  <si>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</si>
  <si>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</si>
  <si>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</si>
  <si>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</si>
  <si>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</si>
  <si>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</si>
  <si>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</si>
  <si>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</si>
  <si>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</si>
  <si>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</si>
  <si>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</si>
  <si>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</si>
  <si>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</si>
  <si>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</si>
  <si>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</si>
  <si>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</si>
  <si>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</si>
  <si>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</si>
  <si>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</si>
  <si>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</si>
  <si>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</si>
  <si>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</si>
  <si>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</si>
  <si>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</si>
  <si>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</si>
  <si>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</si>
  <si>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</si>
  <si>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</si>
  <si>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</si>
  <si>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</si>
  <si>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</si>
  <si>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</si>
  <si>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</si>
  <si>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</si>
  <si>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</si>
  <si>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</si>
  <si>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</si>
  <si>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</si>
  <si>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</si>
  <si>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</si>
  <si>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</si>
  <si>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</si>
  <si>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</si>
  <si>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</si>
  <si>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</si>
  <si>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</si>
  <si>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</si>
  <si>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</si>
  <si>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</si>
  <si>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</si>
  <si>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</si>
  <si>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</si>
  <si>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</si>
  <si>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</si>
  <si>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</si>
  <si>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</si>
  <si>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</si>
  <si>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</si>
  <si>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</si>
  <si>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</si>
  <si>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</si>
  <si>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</si>
  <si>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</si>
  <si>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</si>
  <si>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</si>
  <si>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</si>
  <si>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</si>
  <si>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</si>
  <si>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</si>
  <si>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</si>
  <si>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</si>
  <si>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</si>
  <si>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</si>
  <si>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</si>
  <si>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</si>
  <si>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</si>
  <si>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</si>
  <si>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</si>
  <si>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</si>
  <si>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</si>
  <si>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</si>
  <si>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</si>
  <si>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</si>
  <si>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</si>
  <si>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</si>
  <si>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</si>
  <si>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</si>
  <si>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</si>
  <si>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</si>
  <si>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</si>
  <si>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</si>
  <si>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</si>
  <si>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</si>
  <si>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</si>
  <si>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</si>
  <si>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</si>
  <si>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</si>
  <si>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</si>
  <si>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</si>
  <si>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</si>
  <si>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</si>
  <si>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</si>
  <si>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</si>
  <si>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</si>
  <si>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</si>
  <si>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</si>
  <si>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</si>
  <si>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</si>
  <si>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</si>
  <si>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</si>
  <si>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</si>
  <si>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</si>
  <si>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</si>
  <si>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</si>
  <si>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</si>
  <si>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</si>
  <si>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</si>
  <si>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</si>
  <si>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</si>
  <si>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</si>
  <si>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</si>
  <si>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</si>
  <si>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</si>
  <si>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</si>
  <si>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</si>
  <si>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</si>
  <si>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</si>
  <si>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</si>
  <si>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</si>
  <si>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</si>
  <si>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</si>
  <si>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</si>
  <si>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</si>
  <si>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</si>
  <si>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</si>
  <si>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</si>
  <si>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</si>
  <si>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</si>
  <si>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</si>
  <si>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</si>
  <si>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</si>
  <si>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</si>
  <si>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</si>
  <si>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</si>
  <si>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</si>
  <si>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</si>
  <si>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</si>
  <si>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</si>
  <si>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</si>
  <si>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</si>
  <si>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</si>
  <si>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</si>
  <si>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</si>
  <si>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</si>
  <si>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</si>
  <si>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</si>
  <si>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</si>
  <si>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</si>
  <si>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</si>
  <si>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</si>
  <si>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</si>
  <si>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</si>
  <si>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</si>
  <si>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</si>
  <si>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</si>
  <si>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</si>
  <si>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</si>
  <si>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</si>
  <si>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</si>
  <si>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</si>
  <si>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</si>
  <si>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</si>
  <si>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</si>
  <si>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</si>
  <si>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</si>
  <si>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</si>
  <si>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</si>
  <si>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</si>
  <si>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</si>
  <si>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</si>
  <si>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</si>
  <si>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</si>
  <si>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</si>
  <si>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</si>
  <si>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</si>
  <si>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</si>
  <si>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</si>
  <si>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</si>
  <si>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</si>
  <si>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</si>
  <si>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</si>
  <si>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</si>
  <si>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</si>
  <si>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</si>
  <si>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</si>
  <si>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</si>
  <si>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</si>
  <si>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</si>
  <si>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</si>
  <si>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</si>
  <si>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</si>
  <si>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</si>
  <si>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</si>
  <si>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</si>
  <si>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</si>
  <si>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</si>
  <si>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</si>
  <si>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</si>
  <si>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</si>
  <si>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</si>
  <si>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</si>
  <si>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</si>
  <si>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</si>
  <si>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</si>
  <si>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</si>
  <si>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</si>
  <si>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</si>
  <si>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</si>
  <si>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</si>
  <si>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</si>
  <si>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</si>
  <si>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</si>
  <si>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</si>
  <si>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</si>
  <si>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</si>
  <si>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</si>
  <si>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</si>
  <si>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</si>
  <si>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</si>
  <si>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</si>
  <si>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</si>
  <si>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</si>
  <si>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</si>
  <si>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</si>
  <si>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</si>
  <si>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</si>
  <si>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</si>
  <si>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</si>
  <si>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</si>
  <si>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</si>
  <si>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</si>
  <si>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</si>
  <si>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</si>
  <si>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</si>
  <si>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</si>
  <si>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</si>
  <si>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</si>
  <si>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</si>
  <si>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</si>
  <si>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</si>
  <si>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</si>
  <si>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</si>
  <si>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</si>
  <si>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</si>
  <si>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</si>
  <si>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</si>
  <si>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</si>
  <si>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</si>
  <si>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</si>
  <si>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</si>
  <si>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</si>
  <si>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</si>
  <si>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</si>
  <si>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</si>
  <si>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</si>
  <si>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</si>
  <si>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</si>
  <si>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</si>
  <si>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</si>
  <si>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</si>
  <si>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</si>
  <si>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</si>
  <si>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</si>
  <si>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</si>
  <si>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</si>
  <si>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</si>
  <si>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</si>
  <si>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</si>
  <si>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</si>
  <si>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</si>
  <si>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</si>
  <si>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</si>
  <si>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</si>
  <si>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</si>
  <si>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</si>
  <si>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</si>
  <si>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</si>
  <si>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</si>
  <si>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</si>
  <si>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</si>
  <si>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</si>
  <si>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</si>
  <si>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</si>
  <si>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</si>
  <si>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</si>
  <si>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</si>
  <si>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</si>
  <si>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</si>
  <si>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</si>
  <si>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</si>
  <si>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</si>
  <si>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</si>
  <si>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</si>
  <si>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</si>
  <si>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</si>
  <si>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</si>
  <si>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</si>
  <si>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</si>
  <si>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</si>
  <si>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</si>
  <si>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</si>
  <si>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</si>
  <si>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</si>
  <si>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</si>
  <si>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</si>
  <si>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</si>
  <si>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</si>
  <si>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</si>
  <si>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</si>
  <si>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</si>
  <si>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</si>
  <si>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</si>
  <si>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</si>
  <si>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</si>
  <si>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</si>
  <si>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</si>
  <si>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</si>
  <si>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</si>
  <si>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</si>
  <si>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</si>
  <si>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</si>
  <si>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</si>
  <si>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</si>
  <si>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</si>
  <si>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</si>
  <si>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</si>
  <si>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</si>
  <si>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</si>
  <si>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</si>
  <si>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</si>
  <si>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</si>
  <si>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</si>
  <si>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</si>
  <si>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</si>
  <si>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</si>
  <si>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</si>
  <si>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</si>
  <si>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</si>
  <si>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</si>
  <si>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</si>
  <si>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</si>
  <si>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</si>
  <si>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</si>
  <si>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</si>
  <si>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</si>
  <si>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</si>
  <si>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</si>
  <si>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</si>
  <si>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</si>
  <si>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</si>
  <si>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</si>
  <si>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</si>
  <si>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</si>
  <si>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</si>
  <si>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</si>
  <si>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</si>
  <si>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</si>
  <si>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</si>
  <si>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</si>
  <si>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</si>
  <si>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</si>
  <si>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</si>
  <si>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</si>
  <si>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</si>
  <si>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</si>
  <si>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</si>
  <si>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</si>
  <si>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</si>
  <si>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</si>
  <si>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</si>
  <si>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</si>
  <si>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</si>
  <si>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</si>
  <si>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</si>
  <si>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</si>
  <si>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</si>
  <si>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</si>
  <si>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</si>
  <si>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</si>
  <si>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</si>
  <si>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</si>
  <si>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</si>
  <si>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</si>
  <si>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</si>
  <si>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</si>
  <si>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</si>
  <si>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</si>
  <si>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</si>
  <si>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</si>
  <si>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</si>
  <si>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</si>
  <si>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</si>
  <si>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</si>
  <si>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</si>
  <si>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</si>
  <si>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</si>
  <si>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</si>
  <si>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</si>
  <si>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</si>
  <si>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</si>
  <si>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</si>
  <si>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</si>
  <si>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</si>
  <si>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</si>
  <si>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</si>
  <si>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</si>
  <si>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</si>
  <si>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</si>
  <si>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</si>
  <si>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</si>
  <si>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</si>
  <si>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</si>
  <si>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</si>
  <si>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</si>
  <si>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</si>
  <si>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</si>
  <si>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</si>
  <si>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</si>
  <si>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</si>
  <si>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</si>
  <si>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</si>
  <si>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</si>
  <si>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</si>
  <si>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</si>
  <si>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</si>
  <si>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</si>
  <si>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</si>
  <si>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</si>
  <si>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</si>
  <si>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</si>
  <si>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</si>
  <si>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</si>
  <si>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</si>
  <si>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</si>
  <si>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</si>
  <si>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</si>
  <si>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</si>
  <si>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</si>
  <si>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</si>
  <si>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</si>
  <si>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</si>
  <si>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</si>
  <si>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</si>
  <si>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</si>
  <si>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</si>
  <si>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</si>
  <si>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</si>
  <si>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</si>
  <si>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</si>
  <si>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</si>
  <si>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</si>
  <si>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</si>
  <si>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</si>
  <si>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</si>
  <si>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</si>
  <si>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</si>
  <si>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</si>
  <si>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</si>
  <si>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</si>
  <si>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</si>
  <si>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</si>
  <si>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</si>
  <si>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</si>
  <si>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</si>
  <si>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</si>
  <si>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</si>
  <si>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</si>
  <si>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</si>
  <si>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</si>
  <si>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</si>
  <si>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</si>
  <si>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</si>
  <si>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</si>
  <si>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</si>
  <si>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</si>
  <si>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</si>
  <si>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</si>
  <si>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</si>
  <si>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</si>
  <si>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</si>
  <si>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</si>
  <si>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</si>
  <si>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</si>
  <si>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</si>
  <si>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</si>
  <si>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</si>
  <si>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</si>
  <si>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</si>
  <si>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</si>
  <si>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</si>
  <si>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</si>
  <si>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</si>
  <si>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</si>
  <si>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</si>
  <si>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</si>
  <si>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</si>
  <si>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</si>
  <si>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</si>
  <si>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</si>
  <si>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</si>
  <si>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</si>
  <si>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</si>
  <si>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</si>
  <si>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</si>
  <si>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</si>
  <si>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</si>
  <si>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</si>
  <si>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</si>
  <si>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</si>
  <si>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</si>
  <si>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</si>
  <si>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</si>
  <si>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</si>
  <si>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</si>
  <si>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</si>
  <si>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</si>
  <si>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</si>
  <si>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</si>
  <si>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</si>
  <si>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</si>
  <si>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</si>
  <si>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</si>
  <si>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</si>
  <si>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</si>
  <si>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</si>
  <si>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</si>
  <si>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</si>
  <si>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</si>
  <si>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</si>
  <si>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</si>
  <si>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</si>
  <si>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</si>
  <si>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</si>
  <si>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</si>
  <si>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</si>
  <si>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</si>
  <si>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</si>
  <si>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</si>
  <si>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</si>
  <si>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</si>
  <si>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</si>
  <si>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</si>
  <si>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</si>
  <si>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</si>
  <si>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</si>
  <si>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</si>
  <si>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</si>
  <si>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</si>
  <si>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</si>
  <si>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</si>
  <si>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</si>
  <si>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</si>
  <si>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</si>
  <si>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</si>
  <si>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</si>
  <si>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</si>
  <si>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</si>
  <si>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</si>
  <si>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</si>
  <si>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</si>
  <si>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</si>
  <si>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</si>
  <si>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</si>
  <si>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</si>
  <si>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</si>
  <si>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</si>
  <si>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</si>
  <si>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</si>
  <si>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</si>
  <si>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</si>
  <si>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</si>
  <si>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</si>
  <si>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</si>
  <si>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</si>
  <si>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</si>
  <si>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</si>
  <si>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</si>
  <si>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</si>
  <si>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</si>
  <si>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</si>
  <si>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</si>
  <si>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</si>
  <si>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</si>
  <si>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</si>
  <si>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</si>
  <si>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</si>
  <si>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</si>
  <si>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</si>
  <si>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</si>
  <si>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</si>
  <si>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</si>
  <si>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</si>
  <si>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</si>
  <si>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</si>
  <si>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</si>
  <si>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</si>
  <si>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</si>
  <si>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</si>
  <si>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</si>
  <si>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</si>
  <si>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</si>
  <si>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</si>
  <si>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</si>
  <si>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</si>
  <si>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</si>
  <si>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</si>
  <si>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</si>
  <si>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</si>
  <si>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</si>
  <si>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</si>
  <si>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</si>
  <si>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</si>
  <si>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</si>
  <si>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</si>
  <si>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</si>
  <si>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</si>
  <si>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</si>
  <si>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</si>
  <si>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</si>
  <si>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</si>
  <si>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</si>
  <si>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</si>
  <si>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</si>
  <si>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</si>
  <si>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</si>
  <si>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</si>
  <si>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</si>
  <si>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</si>
  <si>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</si>
  <si>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</si>
  <si>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</si>
  <si>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</si>
  <si>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</si>
  <si>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</si>
  <si>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</si>
  <si>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</si>
  <si>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</si>
  <si>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</si>
  <si>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</si>
  <si>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</si>
  <si>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</si>
  <si>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</si>
  <si>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</si>
  <si>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</si>
  <si>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</si>
  <si>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</si>
  <si>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</si>
  <si>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</si>
  <si>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</si>
  <si>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</si>
  <si>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</si>
  <si>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</si>
  <si>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</si>
  <si>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</si>
  <si>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</si>
  <si>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</si>
  <si>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</si>
  <si>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</si>
  <si>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</si>
  <si>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</si>
  <si>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</si>
  <si>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</si>
  <si>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</si>
  <si>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</si>
  <si>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</si>
  <si>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</si>
  <si>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</si>
  <si>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</si>
  <si>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</si>
  <si>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</si>
  <si>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</si>
  <si>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</si>
  <si>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</si>
  <si>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</si>
  <si>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</si>
  <si>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</si>
  <si>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</si>
  <si>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</si>
  <si>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</si>
  <si>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</si>
  <si>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</si>
  <si>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</si>
  <si>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</si>
  <si>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</si>
  <si>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</si>
  <si>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</si>
  <si>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</si>
  <si>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</si>
  <si>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</si>
  <si>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</si>
  <si>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</si>
  <si>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</si>
  <si>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</si>
  <si>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</si>
  <si>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</si>
  <si>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</si>
  <si>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</si>
  <si>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</si>
  <si>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</si>
  <si>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</si>
  <si>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</si>
  <si>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</si>
  <si>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</si>
  <si>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</si>
  <si>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</si>
  <si>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</si>
  <si>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</si>
  <si>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</si>
  <si>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</si>
  <si>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</si>
  <si>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</si>
  <si>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</si>
  <si>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</si>
  <si>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</si>
  <si>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</si>
  <si>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</si>
  <si>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</si>
  <si>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</si>
  <si>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</si>
  <si>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</si>
  <si>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</si>
  <si>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</si>
  <si>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</si>
  <si>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</si>
  <si>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</si>
  <si>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</si>
  <si>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</si>
  <si>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</si>
  <si>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</si>
  <si>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</si>
  <si>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</si>
  <si>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</si>
  <si>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</si>
  <si>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</si>
  <si>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</si>
  <si>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</si>
  <si>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</si>
  <si>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</si>
  <si>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</si>
  <si>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</si>
  <si>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</si>
  <si>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</si>
  <si>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</si>
  <si>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</si>
  <si>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</si>
  <si>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</si>
  <si>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</si>
  <si>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</si>
  <si>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</si>
  <si>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</si>
  <si>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</si>
  <si>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</si>
  <si>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</si>
  <si>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</si>
  <si>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</si>
  <si>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</si>
  <si>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</si>
  <si>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</si>
  <si>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</si>
  <si>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</si>
  <si>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</si>
  <si>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</si>
  <si>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</si>
  <si>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</si>
  <si>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</si>
  <si>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</si>
  <si>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</si>
  <si>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</si>
  <si>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</si>
  <si>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</si>
  <si>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</si>
  <si>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</si>
  <si>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</si>
  <si>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</si>
  <si>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</si>
  <si>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</si>
  <si>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</si>
  <si>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</si>
  <si>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</si>
  <si>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</si>
  <si>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</si>
  <si>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</si>
  <si>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</si>
  <si>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</si>
  <si>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</si>
  <si>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</si>
  <si>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</si>
  <si>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</si>
  <si>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</si>
  <si>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</si>
  <si>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</si>
  <si>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</si>
  <si>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</si>
  <si>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</si>
  <si>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</si>
  <si>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</si>
  <si>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</si>
  <si>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</si>
  <si>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</si>
  <si>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</si>
  <si>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</si>
  <si>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</si>
  <si>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</si>
  <si>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</si>
  <si>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</si>
  <si>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</si>
  <si>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</si>
  <si>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</si>
  <si>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</si>
  <si>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</si>
  <si>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</si>
  <si>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</si>
  <si>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</si>
  <si>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</si>
  <si>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</si>
  <si>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</si>
  <si>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</si>
  <si>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</si>
  <si>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</si>
  <si>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</si>
  <si>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</si>
  <si>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</si>
  <si>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</si>
  <si>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</si>
  <si>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</si>
  <si>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</si>
  <si>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</si>
  <si>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</si>
  <si>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</si>
  <si>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</si>
  <si>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</si>
  <si>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</si>
  <si>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</si>
  <si>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</si>
  <si>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</si>
  <si>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</si>
  <si>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</si>
  <si>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</si>
  <si>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</si>
  <si>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</si>
  <si>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</si>
  <si>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</si>
  <si>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</si>
  <si>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</si>
  <si>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</si>
  <si>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</si>
  <si>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</si>
  <si>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</si>
  <si>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</si>
  <si>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</si>
  <si>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</si>
  <si>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</si>
  <si>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</si>
  <si>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</si>
  <si>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</si>
  <si>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</si>
  <si>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</si>
  <si>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</si>
  <si>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</si>
  <si>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</si>
  <si>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</si>
  <si>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</si>
  <si>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</si>
  <si>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</si>
  <si>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</si>
  <si>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</si>
  <si>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</si>
  <si>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</si>
  <si>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</si>
  <si>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</si>
  <si>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</si>
  <si>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</si>
  <si>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</si>
  <si>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</si>
  <si>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</si>
  <si>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</si>
  <si>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</si>
  <si>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</si>
  <si>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</si>
  <si>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</si>
  <si>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</si>
  <si>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</si>
  <si>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</si>
  <si>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</si>
  <si>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</si>
  <si>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</si>
  <si>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</si>
  <si>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</si>
  <si>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</si>
  <si>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</si>
  <si>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</si>
  <si>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</si>
  <si>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</si>
  <si>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</si>
  <si>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</si>
  <si>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</si>
  <si>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</si>
  <si>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</si>
  <si>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</si>
  <si>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</si>
  <si>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</si>
  <si>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</si>
  <si>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</si>
  <si>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</si>
  <si>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</si>
  <si>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</si>
  <si>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</si>
  <si>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</si>
  <si>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</si>
  <si>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</si>
  <si>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</si>
  <si>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</si>
  <si>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</si>
  <si>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</si>
  <si>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</si>
  <si>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</si>
  <si>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</si>
  <si>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</si>
  <si>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</si>
  <si>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</si>
  <si>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</si>
  <si>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</si>
  <si>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</si>
  <si>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</si>
  <si>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</si>
  <si>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</si>
  <si>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</si>
  <si>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</si>
  <si>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</si>
  <si>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</si>
  <si>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</si>
  <si>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</si>
  <si>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</si>
  <si>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</si>
  <si>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</si>
  <si>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</si>
  <si>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</si>
  <si>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</si>
  <si>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</si>
  <si>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</si>
  <si>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</si>
  <si>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</si>
  <si>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</si>
  <si>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</si>
  <si>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</si>
  <si>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</si>
  <si>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</si>
  <si>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</si>
  <si>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</si>
  <si>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</si>
  <si>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</si>
  <si>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</si>
  <si>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</si>
  <si>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</si>
  <si>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</si>
  <si>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</si>
  <si>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</si>
  <si>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</si>
  <si>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</si>
  <si>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</si>
  <si>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</si>
  <si>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</si>
  <si>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</si>
  <si>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</si>
  <si>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</si>
  <si>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</si>
  <si>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</si>
  <si>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</si>
  <si>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</si>
  <si>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</si>
  <si>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</si>
  <si>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</si>
  <si>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</si>
  <si>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</si>
  <si>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</si>
  <si>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</si>
  <si>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</si>
  <si>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</si>
  <si>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</si>
  <si>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</si>
  <si>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</si>
  <si>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</si>
  <si>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</si>
  <si>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</si>
  <si>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</si>
  <si>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</si>
  <si>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</si>
  <si>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</si>
  <si>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</si>
  <si>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</si>
  <si>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</si>
  <si>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</si>
  <si>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</si>
  <si>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</si>
  <si>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</si>
  <si>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</si>
  <si>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</si>
  <si>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</si>
  <si>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</si>
  <si>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</si>
  <si>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</si>
  <si>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</si>
  <si>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</si>
  <si>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</si>
  <si>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</si>
  <si>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</si>
  <si>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</si>
  <si>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</si>
  <si>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</si>
  <si>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</si>
  <si>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</si>
  <si>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</si>
  <si>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</si>
  <si>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</si>
  <si>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</si>
  <si>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</si>
  <si>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</si>
  <si>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</si>
  <si>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</si>
  <si>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</si>
  <si>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</si>
  <si>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</si>
  <si>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</si>
  <si>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</si>
  <si>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</si>
  <si>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</si>
  <si>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</si>
  <si>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</si>
  <si>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</si>
  <si>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</si>
  <si>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</si>
  <si>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</si>
  <si>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</si>
  <si>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</si>
  <si>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</si>
  <si>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</si>
  <si>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</si>
  <si>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</si>
  <si>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</si>
  <si>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</si>
  <si>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</si>
  <si>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</si>
  <si>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</si>
  <si>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</si>
  <si>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</si>
  <si>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</si>
  <si>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</si>
  <si>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</si>
  <si>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</si>
  <si>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</si>
  <si>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</si>
  <si>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</si>
  <si>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</si>
  <si>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</si>
  <si>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</si>
  <si>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</si>
  <si>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</si>
  <si>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</si>
  <si>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</si>
  <si>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</si>
  <si>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</si>
  <si>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</si>
  <si>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</si>
  <si>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</si>
  <si>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</si>
  <si>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</si>
  <si>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</si>
  <si>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</si>
  <si>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</si>
  <si>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</si>
  <si>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</si>
  <si>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</si>
  <si>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</si>
  <si>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</si>
  <si>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</si>
  <si>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</si>
  <si>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</si>
  <si>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</si>
  <si>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</si>
  <si>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</si>
  <si>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</si>
  <si>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</si>
  <si>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</si>
  <si>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</si>
  <si>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</si>
  <si>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</si>
  <si>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</si>
  <si>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</si>
  <si>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</si>
  <si>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</si>
  <si>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</si>
  <si>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</si>
  <si>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</si>
  <si>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</si>
  <si>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</si>
  <si>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</si>
  <si>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</si>
  <si>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</si>
  <si>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</si>
  <si>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</si>
  <si>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</si>
  <si>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</si>
  <si>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</si>
  <si>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</si>
  <si>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</si>
  <si>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</si>
  <si>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</si>
  <si>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</si>
  <si>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</si>
  <si>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</si>
  <si>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</si>
  <si>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</si>
  <si>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</si>
  <si>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</si>
  <si>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</si>
  <si>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</si>
  <si>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</si>
  <si>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</si>
  <si>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</si>
  <si>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</si>
  <si>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</si>
  <si>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</si>
  <si>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</si>
  <si>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</si>
  <si>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</si>
  <si>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</si>
  <si>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</si>
  <si>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</si>
  <si>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</si>
  <si>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</si>
  <si>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</si>
  <si>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</si>
  <si>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</si>
  <si>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</si>
  <si>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</si>
  <si>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</si>
  <si>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</si>
  <si>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</si>
  <si>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</si>
  <si>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</si>
  <si>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</si>
  <si>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</si>
  <si>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</si>
  <si>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</si>
  <si>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</si>
  <si>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</si>
  <si>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</si>
  <si>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</si>
  <si>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</si>
  <si>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</si>
  <si>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</si>
  <si>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</si>
  <si>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</si>
  <si>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</si>
  <si>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</si>
  <si>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</si>
  <si>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</si>
  <si>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</si>
  <si>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</si>
  <si>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</si>
  <si>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</si>
  <si>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</si>
  <si>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</si>
  <si>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</si>
  <si>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</si>
  <si>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</si>
  <si>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</si>
  <si>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</si>
  <si>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</si>
  <si>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</si>
  <si>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</si>
  <si>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</si>
  <si>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</si>
  <si>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</si>
  <si>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</si>
  <si>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</si>
  <si>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</si>
  <si>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</si>
  <si>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</si>
  <si>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</si>
  <si>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</si>
  <si>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</si>
  <si>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</si>
  <si>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</si>
  <si>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</si>
  <si>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</si>
  <si>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</si>
  <si>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</si>
  <si>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</si>
  <si>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</si>
  <si>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</si>
  <si>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</si>
  <si>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</si>
  <si>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</si>
  <si>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</si>
  <si>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</si>
  <si>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</si>
  <si>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</si>
  <si>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</si>
  <si>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</si>
  <si>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</si>
  <si>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</si>
  <si>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</si>
  <si>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</si>
  <si>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</si>
  <si>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</si>
  <si>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</si>
  <si>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</si>
  <si>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</si>
  <si>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</si>
  <si>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</si>
  <si>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</si>
  <si>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</si>
  <si>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</si>
  <si>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</si>
  <si>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</si>
  <si>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</si>
  <si>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</si>
  <si>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</si>
  <si>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</si>
  <si>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</si>
  <si>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</si>
  <si>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</si>
  <si>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</si>
  <si>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</si>
  <si>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</si>
  <si>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</si>
  <si>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</si>
  <si>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</si>
  <si>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</si>
  <si>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</si>
  <si>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</si>
  <si>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</si>
  <si>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</si>
  <si>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</si>
  <si>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</si>
  <si>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</si>
  <si>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</si>
  <si>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</si>
  <si>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</si>
  <si>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</si>
  <si>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</si>
  <si>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</si>
  <si>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</si>
  <si>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</si>
  <si>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</si>
  <si>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</si>
  <si>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</si>
  <si>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</si>
  <si>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</si>
  <si>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</si>
  <si>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</si>
  <si>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</si>
  <si>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</si>
  <si>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</si>
  <si>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</si>
  <si>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</si>
  <si>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</si>
  <si>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</si>
  <si>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</si>
  <si>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</si>
  <si>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</si>
  <si>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</si>
  <si>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</si>
  <si>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</si>
  <si>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</si>
  <si>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</si>
  <si>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</si>
  <si>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</si>
  <si>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</si>
  <si>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</si>
  <si>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</si>
  <si>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</si>
  <si>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</si>
  <si>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</si>
  <si>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</si>
  <si>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</si>
  <si>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</si>
  <si>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</si>
  <si>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</si>
  <si>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</si>
  <si>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</si>
  <si>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</si>
  <si>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</si>
  <si>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</si>
  <si>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</si>
  <si>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</si>
  <si>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</si>
  <si>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</si>
  <si>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</si>
  <si>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</si>
  <si>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</si>
  <si>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</si>
  <si>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</si>
  <si>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</si>
  <si>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</si>
  <si>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</si>
  <si>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</si>
  <si>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</si>
  <si>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</si>
  <si>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</si>
  <si>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</si>
  <si>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</si>
  <si>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</si>
  <si>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</si>
  <si>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</si>
  <si>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</si>
  <si>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</si>
  <si>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</si>
  <si>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</si>
  <si>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</si>
  <si>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</si>
  <si>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</si>
  <si>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</si>
  <si>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</si>
  <si>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</si>
  <si>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</si>
  <si>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</si>
  <si>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</si>
  <si>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</si>
  <si>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</si>
  <si>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</si>
  <si>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</si>
  <si>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</si>
  <si>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</si>
  <si>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</si>
  <si>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</si>
  <si>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</si>
  <si>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</si>
  <si>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</si>
  <si>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</si>
  <si>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</si>
  <si>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</si>
  <si>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</si>
  <si>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</si>
  <si>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</si>
  <si>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</si>
  <si>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</si>
  <si>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</si>
  <si>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</si>
  <si>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</si>
  <si>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</si>
  <si>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</si>
  <si>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</si>
  <si>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</si>
  <si>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</si>
  <si>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</si>
  <si>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</si>
  <si>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</si>
  <si>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</si>
  <si>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</si>
  <si>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</si>
  <si>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</si>
  <si>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</si>
  <si>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</si>
  <si>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</si>
  <si>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</si>
  <si>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</si>
  <si>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</si>
  <si>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</si>
  <si>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</si>
  <si>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</si>
  <si>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</si>
  <si>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</si>
  <si>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</si>
  <si>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</si>
  <si>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</si>
  <si>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</si>
  <si>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</si>
  <si>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</si>
  <si>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</si>
  <si>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</si>
  <si>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</si>
  <si>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</si>
  <si>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</si>
  <si>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</si>
  <si>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</si>
  <si>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</si>
  <si>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</si>
  <si>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</si>
  <si>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</si>
  <si>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</si>
  <si>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</si>
  <si>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</si>
  <si>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</si>
  <si>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</si>
  <si>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</si>
  <si>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</si>
  <si>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</si>
  <si>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</si>
  <si>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</si>
  <si>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</si>
  <si>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</si>
  <si>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</si>
  <si>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</si>
  <si>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</si>
  <si>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</si>
  <si>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</si>
  <si>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</si>
  <si>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</si>
  <si>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</si>
  <si>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</si>
  <si>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</si>
  <si>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</si>
  <si>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</si>
  <si>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</si>
  <si>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</si>
  <si>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</si>
  <si>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</si>
  <si>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</si>
  <si>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</si>
  <si>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</si>
  <si>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</si>
  <si>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</si>
  <si>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</si>
  <si>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</si>
  <si>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</si>
  <si>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</si>
  <si>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</si>
  <si>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</si>
  <si>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</si>
  <si>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</si>
  <si>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</si>
  <si>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</si>
  <si>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</si>
  <si>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</si>
  <si>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</si>
  <si>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</si>
  <si>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</si>
  <si>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</si>
  <si>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</si>
  <si>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</si>
  <si>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</si>
  <si>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</si>
  <si>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</si>
  <si>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</si>
  <si>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</si>
  <si>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</si>
  <si>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</si>
  <si>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</si>
  <si>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</si>
  <si>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</si>
  <si>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</si>
  <si>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</si>
  <si>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</si>
  <si>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</si>
  <si>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</si>
  <si>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</si>
  <si>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</si>
  <si>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</si>
  <si>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</si>
  <si>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</si>
  <si>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</si>
  <si>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</si>
  <si>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</si>
  <si>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</si>
  <si>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</si>
  <si>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</si>
  <si>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</si>
  <si>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</si>
  <si>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</si>
  <si>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</si>
  <si>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</si>
  <si>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</si>
  <si>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</si>
  <si>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</si>
  <si>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</si>
  <si>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</si>
  <si>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</si>
  <si>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</si>
  <si>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</si>
  <si>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</si>
  <si>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</si>
  <si>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</si>
  <si>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</si>
  <si>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</si>
  <si>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</si>
  <si>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</si>
  <si>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</si>
  <si>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</si>
  <si>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</si>
  <si>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</si>
  <si>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</si>
  <si>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</si>
  <si>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</si>
  <si>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</si>
  <si>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</si>
  <si>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</si>
  <si>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</si>
  <si>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</si>
  <si>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</si>
  <si>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</si>
  <si>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</si>
  <si>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</si>
  <si>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</si>
  <si>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</si>
  <si>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</si>
  <si>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</si>
  <si>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</si>
  <si>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</si>
  <si>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</si>
  <si>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</si>
  <si>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</si>
  <si>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</si>
  <si>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</si>
  <si>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</si>
  <si>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</si>
  <si>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</si>
  <si>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</si>
  <si>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</si>
  <si>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</si>
  <si>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</si>
  <si>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</si>
  <si>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</si>
  <si>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</si>
  <si>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</si>
  <si>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</si>
  <si>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</si>
  <si>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</si>
  <si>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</si>
  <si>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</si>
  <si>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</si>
  <si>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</si>
  <si>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</si>
  <si>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</si>
  <si>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</si>
  <si>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</si>
  <si>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</si>
  <si>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</si>
  <si>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</si>
  <si>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</si>
  <si>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</si>
  <si>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</si>
  <si>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</si>
  <si>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</si>
  <si>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</si>
  <si>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</si>
  <si>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</si>
  <si>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</si>
  <si>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</si>
  <si>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</si>
  <si>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</si>
  <si>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</si>
  <si>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</si>
  <si>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</si>
  <si>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</si>
  <si>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</si>
  <si>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</si>
  <si>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</si>
  <si>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</si>
  <si>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</si>
  <si>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</si>
  <si>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</si>
  <si>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</si>
  <si>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</si>
  <si>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</si>
  <si>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</si>
  <si>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</si>
  <si>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</si>
  <si>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</si>
  <si>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</si>
  <si>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</si>
  <si>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</si>
  <si>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</si>
  <si>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</si>
  <si>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</si>
  <si>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</si>
  <si>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</si>
  <si>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</si>
  <si>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</si>
  <si>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</si>
  <si>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</si>
  <si>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</si>
  <si>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</si>
  <si>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</si>
  <si>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</si>
  <si>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</si>
  <si>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</si>
  <si>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</si>
  <si>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</si>
  <si>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</si>
  <si>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</si>
  <si>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</si>
  <si>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</si>
  <si>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</si>
  <si>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</si>
  <si>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</si>
  <si>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</si>
  <si>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</si>
  <si>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</si>
  <si>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</si>
  <si>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</si>
  <si>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</si>
  <si>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</si>
  <si>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</si>
  <si>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</si>
  <si>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</si>
  <si>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</si>
  <si>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</si>
  <si>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</si>
  <si>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</si>
  <si>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</si>
  <si>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</si>
  <si>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</si>
  <si>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</si>
  <si>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</si>
  <si>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</si>
  <si>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</si>
  <si>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</si>
  <si>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</si>
  <si>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</si>
  <si>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</si>
  <si>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</si>
  <si>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</si>
  <si>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</si>
  <si>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</si>
  <si>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</si>
  <si>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</si>
  <si>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</si>
  <si>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</si>
  <si>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</si>
  <si>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</si>
  <si>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</si>
  <si>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</si>
  <si>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</si>
  <si>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</si>
  <si>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</si>
  <si>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</si>
  <si>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</si>
  <si>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</si>
  <si>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</si>
  <si>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</si>
  <si>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</si>
  <si>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</si>
  <si>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</si>
  <si>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</si>
  <si>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</si>
  <si>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</si>
  <si>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</si>
  <si>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</si>
  <si>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</si>
  <si>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</si>
  <si>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</si>
  <si>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</si>
  <si>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</si>
  <si>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</si>
  <si>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</si>
  <si>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</si>
  <si>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</si>
  <si>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</si>
  <si>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</si>
  <si>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</si>
  <si>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</si>
  <si>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</si>
  <si>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</si>
  <si>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</si>
  <si>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</si>
  <si>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</si>
  <si>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</si>
  <si>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</si>
  <si>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</si>
  <si>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</si>
  <si>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</si>
  <si>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</si>
  <si>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</si>
  <si>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</si>
  <si>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</si>
  <si>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</si>
  <si>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</si>
  <si>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</si>
  <si>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</si>
  <si>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</si>
  <si>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</si>
  <si>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</si>
  <si>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</si>
  <si>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</si>
  <si>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</si>
  <si>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</si>
  <si>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</si>
  <si>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</si>
  <si>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</si>
  <si>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</si>
  <si>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</si>
  <si>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</si>
  <si>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</si>
  <si>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</si>
  <si>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</si>
  <si>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</si>
  <si>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</si>
  <si>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</si>
  <si>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</si>
  <si>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</si>
  <si>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</si>
  <si>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</si>
  <si>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</si>
  <si>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</si>
  <si>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</si>
  <si>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</si>
  <si>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</si>
  <si>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</si>
  <si>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</si>
  <si>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</si>
  <si>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</si>
  <si>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</si>
  <si>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</si>
  <si>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</si>
  <si>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</si>
  <si>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</si>
  <si>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</si>
  <si>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</si>
  <si>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</si>
  <si>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</si>
  <si>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</si>
  <si>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</si>
  <si>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</si>
  <si>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</si>
  <si>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</si>
  <si>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</si>
  <si>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</si>
  <si>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</si>
  <si>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</si>
  <si>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</si>
  <si>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</si>
  <si>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</si>
  <si>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</si>
  <si>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</si>
  <si>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</si>
  <si>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</si>
  <si>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</si>
  <si>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</si>
  <si>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</si>
  <si>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</si>
  <si>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</si>
  <si>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</si>
  <si>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</si>
  <si>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</si>
  <si>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</si>
  <si>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</si>
  <si>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</si>
  <si>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</si>
  <si>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</si>
  <si>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</si>
  <si>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</si>
  <si>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</si>
  <si>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</si>
  <si>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</si>
  <si>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</si>
  <si>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</si>
  <si>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</si>
  <si>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</si>
  <si>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</si>
  <si>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</si>
  <si>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</si>
  <si>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</si>
  <si>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</si>
  <si>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</si>
  <si>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</si>
  <si>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</si>
  <si>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</si>
  <si>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</si>
  <si>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</si>
  <si>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</si>
  <si>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</si>
  <si>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</si>
  <si>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</si>
  <si>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</si>
  <si>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</si>
  <si>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</si>
  <si>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</si>
  <si>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</si>
  <si>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</si>
  <si>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</si>
  <si>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</si>
  <si>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</si>
  <si>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</si>
  <si>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</si>
  <si>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</si>
  <si>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</si>
  <si>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</si>
  <si>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</si>
  <si>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</si>
  <si>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</si>
  <si>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</si>
  <si>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</si>
  <si>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</si>
  <si>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</si>
  <si>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</si>
  <si>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</si>
  <si>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</si>
  <si>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</si>
  <si>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</si>
  <si>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</si>
  <si>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</si>
  <si>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</si>
  <si>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</si>
  <si>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</si>
  <si>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</si>
  <si>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</si>
  <si>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</si>
  <si>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</si>
  <si>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</si>
  <si>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</si>
  <si>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</si>
  <si>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</si>
  <si>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</si>
  <si>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</si>
  <si>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</si>
  <si>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</si>
  <si>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</si>
  <si>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</si>
  <si>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</si>
  <si>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</si>
  <si>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</si>
  <si>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</si>
  <si>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</si>
  <si>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</si>
  <si>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</si>
  <si>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</si>
  <si>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</si>
  <si>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</si>
  <si>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</si>
  <si>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</si>
  <si>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</si>
  <si>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</si>
  <si>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</si>
  <si>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</si>
  <si>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</si>
  <si>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</si>
  <si>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</si>
  <si>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</si>
  <si>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</si>
  <si>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</si>
  <si>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</si>
  <si>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</si>
  <si>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</si>
  <si>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</si>
  <si>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</si>
  <si>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</si>
  <si>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</si>
  <si>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</si>
  <si>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</si>
  <si>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</si>
  <si>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</si>
  <si>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</si>
  <si>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</si>
  <si>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</si>
  <si>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</si>
  <si>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</si>
  <si>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</si>
  <si>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</si>
  <si>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</si>
  <si>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</si>
  <si>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</si>
  <si>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</si>
  <si>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</si>
  <si>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</si>
  <si>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</si>
  <si>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</si>
  <si>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</si>
  <si>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</si>
  <si>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</si>
  <si>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</si>
  <si>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</si>
  <si>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</si>
  <si>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</si>
  <si>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</si>
  <si>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</si>
  <si>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</si>
  <si>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</si>
  <si>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</si>
  <si>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</si>
  <si>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</si>
  <si>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</si>
  <si>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</si>
  <si>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</si>
  <si>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</si>
  <si>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</si>
  <si>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</si>
  <si>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</si>
  <si>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</si>
  <si>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</si>
  <si>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</si>
  <si>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</si>
  <si>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</si>
  <si>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</si>
  <si>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</si>
  <si>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</si>
  <si>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</si>
  <si>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</si>
  <si>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</si>
  <si>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</si>
  <si>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</si>
  <si>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</si>
  <si>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</si>
  <si>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</si>
  <si>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</si>
  <si>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</si>
  <si>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</si>
  <si>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</si>
  <si>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</si>
  <si>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</si>
  <si>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</si>
  <si>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</si>
  <si>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</si>
  <si>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</si>
  <si>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</si>
  <si>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</si>
  <si>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</si>
  <si>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</si>
  <si>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</si>
  <si>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</si>
  <si>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</si>
  <si>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</si>
  <si>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</si>
  <si>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</si>
  <si>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</si>
  <si>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</si>
  <si>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</si>
  <si>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</si>
  <si>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</si>
  <si>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</si>
  <si>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</si>
  <si>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</si>
  <si>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</si>
  <si>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</si>
  <si>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</si>
  <si>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</si>
  <si>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</si>
  <si>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</si>
  <si>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</si>
  <si>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</si>
  <si>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</si>
  <si>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</si>
  <si>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</si>
  <si>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</si>
  <si>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</si>
  <si>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</si>
  <si>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</si>
  <si>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</si>
  <si>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</si>
  <si>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</si>
  <si>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</si>
  <si>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</si>
  <si>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</si>
  <si>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</si>
  <si>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</si>
  <si>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</si>
  <si>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</si>
  <si>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</si>
  <si>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</si>
  <si>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</si>
  <si>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</si>
  <si>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</si>
  <si>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</si>
  <si>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</si>
  <si>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</si>
  <si>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</si>
  <si>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</si>
  <si>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</si>
  <si>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</si>
  <si>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</si>
  <si>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</si>
  <si>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</si>
  <si>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</si>
  <si>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</si>
  <si>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</si>
  <si>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</si>
  <si>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</si>
  <si>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</si>
  <si>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</si>
  <si>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</si>
  <si>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</si>
  <si>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</si>
  <si>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</si>
  <si>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</si>
  <si>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</si>
  <si>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</si>
  <si>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</si>
  <si>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</si>
  <si>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</si>
  <si>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</si>
  <si>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</si>
  <si>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</si>
  <si>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</si>
  <si>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</si>
  <si>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</si>
  <si>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</si>
  <si>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</si>
  <si>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</si>
  <si>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</si>
  <si>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</si>
  <si>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</si>
  <si>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</si>
  <si>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</si>
  <si>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</si>
  <si>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</si>
  <si>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</si>
  <si>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</si>
  <si>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</si>
  <si>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</si>
  <si>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</si>
  <si>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</si>
  <si>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</si>
  <si>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</si>
  <si>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</si>
  <si>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</si>
  <si>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</si>
  <si>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</si>
  <si>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</si>
  <si>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</si>
  <si>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</si>
  <si>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</si>
  <si>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</si>
  <si>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</si>
  <si>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</si>
  <si>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</si>
  <si>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</si>
  <si>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</si>
  <si>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</si>
  <si>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</si>
  <si>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</si>
  <si>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</si>
  <si>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</si>
  <si>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</si>
  <si>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</si>
  <si>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</si>
  <si>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</si>
  <si>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</si>
  <si>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</si>
  <si>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</si>
  <si>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</si>
  <si>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</si>
  <si>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</si>
  <si>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</si>
  <si>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</si>
  <si>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</si>
  <si>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</si>
  <si>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</si>
  <si>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</si>
  <si>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</si>
  <si>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</si>
  <si>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</si>
  <si>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</si>
  <si>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</si>
  <si>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</si>
  <si>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</si>
  <si>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</si>
  <si>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</si>
  <si>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</si>
  <si>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</si>
  <si>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</si>
  <si>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</si>
  <si>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</si>
  <si>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</si>
  <si>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</si>
  <si>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</si>
  <si>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</si>
  <si>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</si>
  <si>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</si>
  <si>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</si>
  <si>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</si>
  <si>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</si>
  <si>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</si>
  <si>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</si>
  <si>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</si>
  <si>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</si>
  <si>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</si>
  <si>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</si>
  <si>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</si>
  <si>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</si>
  <si>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</si>
  <si>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</si>
  <si>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</si>
  <si>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</si>
  <si>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</si>
  <si>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</si>
  <si>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</si>
  <si>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</si>
  <si>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</si>
  <si>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</si>
  <si>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</si>
  <si>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</si>
  <si>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</si>
  <si>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</si>
  <si>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</si>
  <si>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</si>
  <si>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</si>
  <si>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</si>
  <si>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</si>
  <si>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</si>
  <si>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</si>
  <si>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</si>
  <si>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</si>
  <si>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</si>
  <si>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</si>
  <si>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</si>
  <si>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</si>
  <si>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</si>
  <si>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</si>
  <si>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</si>
  <si>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</si>
  <si>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</si>
  <si>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</si>
  <si>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</si>
  <si>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</si>
  <si>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</si>
  <si>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</si>
  <si>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</si>
  <si>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</si>
  <si>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</si>
  <si>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</si>
  <si>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</si>
  <si>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</si>
  <si>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</si>
  <si>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</si>
  <si>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</si>
  <si>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</si>
  <si>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</si>
  <si>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</si>
  <si>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</si>
  <si>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</si>
  <si>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</si>
  <si>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</si>
  <si>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</si>
  <si>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</si>
  <si>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</si>
  <si>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</si>
  <si>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</si>
  <si>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</si>
  <si>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</si>
  <si>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</si>
  <si>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</si>
  <si>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</si>
  <si>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</si>
  <si>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</si>
  <si>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</si>
  <si>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</si>
  <si>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</si>
  <si>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</si>
  <si>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</si>
  <si>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</si>
  <si>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</si>
  <si>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</si>
  <si>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</si>
  <si>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</si>
  <si>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</si>
  <si>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</si>
  <si>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</si>
  <si>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</si>
  <si>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</si>
  <si>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</si>
  <si>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</si>
  <si>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</si>
  <si>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</si>
  <si>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</si>
  <si>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</si>
  <si>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</si>
  <si>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</si>
  <si>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</si>
  <si>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</si>
  <si>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</si>
  <si>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</si>
  <si>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</si>
  <si>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</si>
  <si>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</si>
  <si>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</si>
  <si>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</si>
  <si>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</si>
  <si>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</si>
  <si>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</si>
  <si>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</si>
  <si>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</si>
  <si>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</si>
  <si>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</si>
  <si>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</si>
  <si>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</si>
  <si>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</si>
  <si>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</si>
  <si>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</si>
  <si>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</si>
  <si>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</si>
  <si>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</si>
  <si>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</si>
  <si>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</si>
  <si>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</si>
  <si>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</si>
  <si>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</si>
  <si>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</si>
  <si>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</si>
  <si>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</si>
  <si>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</si>
  <si>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</si>
  <si>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</si>
  <si>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</si>
  <si>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</si>
  <si>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</si>
  <si>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</si>
  <si>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</si>
  <si>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</si>
  <si>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</si>
  <si>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</si>
  <si>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</si>
  <si>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</si>
  <si>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</si>
  <si>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</si>
  <si>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</si>
  <si>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</si>
  <si>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</si>
  <si>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</si>
  <si>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</si>
  <si>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</si>
  <si>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</si>
  <si>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</si>
  <si>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</si>
  <si>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</si>
  <si>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</si>
  <si>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</si>
  <si>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</si>
  <si>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</si>
  <si>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</si>
  <si>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</si>
  <si>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</si>
  <si>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</si>
  <si>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</si>
  <si>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</si>
  <si>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</si>
  <si>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</si>
  <si>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</si>
  <si>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</si>
  <si>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</si>
  <si>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</si>
  <si>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</si>
  <si>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</si>
  <si>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</si>
  <si>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</si>
  <si>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</si>
  <si>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</si>
  <si>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</si>
  <si>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</si>
  <si>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</si>
  <si>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</si>
  <si>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</si>
  <si>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</si>
  <si>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</si>
  <si>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</si>
  <si>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</si>
  <si>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</si>
  <si>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</si>
  <si>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</si>
  <si>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</si>
  <si>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</si>
  <si>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</si>
  <si>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</si>
  <si>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</si>
  <si>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</si>
  <si>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</si>
  <si>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</si>
  <si>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</si>
  <si>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</si>
  <si>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</si>
  <si>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</si>
  <si>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</si>
  <si>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</si>
  <si>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</si>
  <si>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</si>
  <si>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</si>
  <si>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</si>
  <si>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</si>
  <si>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</si>
  <si>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</si>
  <si>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</si>
  <si>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</si>
  <si>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</si>
  <si>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</si>
  <si>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</si>
  <si>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</si>
  <si>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</si>
  <si>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</si>
  <si>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</si>
  <si>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</si>
  <si>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</si>
  <si>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</si>
  <si>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</si>
  <si>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</si>
  <si>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</si>
  <si>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</si>
  <si>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</si>
  <si>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</si>
  <si>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</si>
  <si>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</si>
  <si>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</si>
  <si>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</si>
  <si>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</si>
  <si>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</si>
  <si>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</si>
  <si>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</si>
  <si>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</si>
  <si>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</si>
  <si>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</si>
  <si>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</si>
  <si>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</si>
  <si>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</si>
  <si>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</si>
  <si>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</si>
  <si>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</si>
  <si>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</si>
  <si>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</si>
  <si>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</si>
  <si>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</si>
  <si>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</si>
  <si>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</si>
  <si>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</si>
  <si>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</si>
  <si>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</si>
  <si>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</si>
  <si>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</si>
  <si>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</si>
  <si>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</si>
  <si>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</si>
  <si>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</si>
  <si>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</si>
  <si>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</si>
  <si>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</si>
  <si>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</si>
  <si>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</si>
  <si>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</si>
  <si>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</si>
  <si>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</si>
  <si>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</si>
  <si>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</si>
  <si>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</si>
  <si>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</si>
  <si>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</si>
  <si>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</si>
  <si>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</si>
  <si>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</si>
  <si>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</si>
  <si>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</si>
  <si>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</si>
  <si>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</si>
  <si>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</si>
  <si>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</si>
  <si>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</si>
  <si>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</si>
  <si>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</si>
  <si>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</si>
  <si>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</si>
  <si>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</si>
  <si>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</si>
  <si>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</si>
  <si>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</si>
  <si>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</si>
  <si>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</si>
  <si>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</si>
  <si>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</si>
  <si>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</si>
  <si>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</si>
  <si>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</si>
  <si>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</si>
  <si>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</si>
  <si>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</si>
  <si>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</si>
  <si>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</si>
  <si>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</si>
  <si>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</si>
  <si>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</si>
  <si>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</si>
  <si>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</si>
  <si>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</si>
  <si>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</si>
  <si>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</si>
  <si>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</si>
  <si>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</si>
  <si>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</si>
  <si>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</si>
  <si>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</si>
  <si>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</si>
  <si>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</si>
  <si>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</si>
  <si>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</si>
  <si>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</si>
  <si>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</si>
  <si>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</si>
  <si>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</si>
  <si>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</si>
  <si>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</si>
  <si>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</si>
  <si>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</si>
  <si>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</si>
  <si>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</si>
  <si>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</si>
  <si>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</si>
  <si>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</si>
  <si>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</si>
  <si>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</si>
  <si>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</si>
  <si>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</si>
  <si>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</si>
  <si>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</si>
  <si>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</si>
  <si>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</si>
  <si>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</si>
  <si>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</si>
  <si>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</si>
  <si>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</si>
  <si>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</si>
  <si>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</si>
  <si>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</si>
  <si>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</si>
  <si>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</si>
  <si>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</si>
  <si>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</si>
  <si>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</si>
  <si>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</si>
  <si>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</si>
  <si>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</si>
  <si>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</si>
  <si>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</si>
  <si>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</si>
  <si>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</si>
  <si>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</si>
  <si>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</si>
  <si>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</si>
  <si>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</si>
  <si>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</si>
  <si>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</si>
  <si>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</si>
  <si>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</si>
  <si>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</si>
  <si>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</si>
  <si>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</si>
  <si>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</si>
  <si>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</si>
  <si>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</si>
  <si>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</si>
  <si>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</si>
  <si>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</si>
  <si>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</si>
  <si>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</si>
  <si>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</si>
  <si>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</si>
  <si>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</si>
  <si>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</si>
  <si>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</si>
  <si>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</si>
  <si>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</si>
  <si>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</si>
  <si>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</si>
  <si>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</si>
  <si>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</si>
  <si>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</si>
  <si>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</si>
  <si>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</si>
  <si>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</si>
  <si>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</si>
  <si>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</si>
  <si>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</si>
  <si>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</si>
  <si>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</si>
  <si>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</si>
  <si>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</si>
  <si>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</si>
  <si>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</si>
  <si>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</si>
  <si>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</si>
  <si>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</si>
  <si>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</si>
  <si>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</si>
  <si>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</si>
  <si>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</si>
  <si>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</si>
  <si>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</si>
  <si>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</si>
  <si>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</si>
  <si>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</si>
  <si>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</si>
  <si>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</si>
  <si>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</si>
  <si>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</si>
  <si>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</si>
  <si>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</si>
  <si>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</si>
  <si>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</si>
  <si>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</si>
  <si>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</si>
  <si>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</si>
  <si>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</si>
  <si>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</si>
  <si>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</si>
  <si>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</si>
  <si>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</si>
  <si>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</si>
  <si>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</si>
  <si>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</si>
  <si>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</si>
  <si>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</si>
  <si>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</si>
  <si>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</si>
  <si>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</si>
  <si>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</si>
  <si>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</si>
  <si>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</si>
  <si>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</si>
  <si>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</si>
  <si>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</si>
  <si>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</si>
  <si>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</si>
  <si>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</si>
  <si>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</si>
  <si>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</si>
  <si>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</si>
  <si>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</si>
  <si>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</si>
  <si>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</si>
  <si>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</si>
  <si>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</si>
  <si>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</si>
  <si>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</si>
  <si>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</si>
  <si>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</si>
  <si>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</si>
  <si>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</si>
  <si>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</si>
  <si>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</si>
  <si>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</si>
  <si>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</si>
  <si>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</si>
  <si>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</si>
  <si>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</si>
  <si>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</si>
  <si>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</si>
  <si>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</si>
  <si>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</si>
  <si>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</si>
  <si>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</si>
  <si>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</si>
  <si>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</si>
  <si>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</si>
  <si>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</si>
  <si>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</si>
  <si>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</si>
  <si>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</si>
  <si>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</si>
  <si>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</si>
  <si>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</si>
  <si>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</si>
  <si>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</si>
  <si>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</si>
  <si>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</si>
  <si>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</si>
  <si>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</si>
  <si>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</si>
  <si>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</si>
  <si>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</si>
  <si>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</si>
  <si>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</si>
  <si>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</si>
  <si>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</si>
  <si>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</si>
  <si>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</si>
  <si>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</si>
  <si>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</si>
  <si>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</si>
  <si>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</si>
  <si>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</si>
  <si>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</si>
  <si>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</si>
  <si>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</si>
  <si>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</si>
  <si>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</si>
  <si>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</si>
  <si>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</si>
  <si>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</si>
  <si>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</si>
  <si>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</si>
  <si>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</si>
  <si>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</si>
  <si>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</si>
  <si>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</si>
  <si>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</si>
  <si>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</si>
  <si>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</si>
  <si>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</si>
  <si>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</si>
  <si>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</si>
  <si>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</si>
  <si>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</si>
  <si>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</si>
  <si>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</si>
  <si>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</si>
  <si>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</si>
  <si>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</si>
  <si>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</si>
  <si>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</si>
  <si>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</si>
  <si>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</si>
  <si>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</si>
  <si>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</si>
  <si>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</si>
  <si>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</si>
  <si>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</si>
  <si>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</si>
  <si>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</si>
  <si>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</si>
  <si>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</si>
  <si>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</si>
  <si>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</si>
  <si>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</si>
  <si>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</si>
  <si>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</si>
  <si>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</si>
  <si>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</si>
  <si>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</si>
  <si>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</si>
  <si>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</si>
  <si>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</si>
  <si>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</si>
  <si>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</si>
  <si>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</si>
  <si>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</si>
  <si>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</si>
  <si>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</si>
  <si>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</si>
  <si>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</si>
  <si>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</si>
  <si>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</si>
  <si>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</si>
  <si>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</si>
  <si>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</si>
  <si>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</si>
  <si>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</si>
  <si>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</si>
  <si>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</si>
  <si>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</si>
  <si>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</si>
  <si>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</si>
  <si>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</si>
  <si>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</si>
  <si>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</si>
  <si>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</si>
  <si>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</si>
  <si>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</si>
  <si>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</si>
  <si>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</si>
  <si>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</si>
  <si>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</si>
  <si>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</si>
  <si>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</si>
  <si>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</si>
  <si>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</si>
  <si>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</si>
  <si>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</si>
  <si>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</si>
  <si>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</si>
  <si>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</si>
  <si>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</si>
  <si>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</si>
  <si>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</si>
  <si>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</si>
  <si>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</si>
  <si>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</si>
  <si>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</si>
  <si>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</si>
  <si>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</si>
  <si>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</si>
  <si>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</si>
  <si>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</si>
  <si>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</si>
  <si>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</si>
  <si>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</si>
  <si>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</si>
  <si>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</si>
  <si>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</si>
  <si>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</si>
  <si>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</si>
  <si>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</si>
  <si>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</si>
  <si>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</si>
  <si>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</si>
  <si>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</si>
  <si>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</si>
  <si>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</si>
  <si>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</si>
  <si>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</si>
  <si>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</si>
  <si>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</si>
  <si>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</si>
  <si>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</si>
  <si>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</si>
  <si>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</si>
  <si>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</si>
  <si>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</si>
  <si>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</si>
  <si>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</si>
  <si>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</si>
  <si>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</si>
  <si>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</si>
  <si>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</si>
  <si>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</si>
  <si>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</si>
  <si>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</si>
  <si>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</si>
  <si>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</si>
  <si>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</si>
  <si>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</si>
  <si>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</si>
  <si>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</si>
  <si>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</si>
  <si>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</si>
  <si>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</si>
  <si>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</si>
  <si>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</si>
  <si>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</si>
  <si>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</si>
  <si>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</si>
  <si>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</si>
  <si>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</si>
  <si>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</si>
  <si>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</si>
  <si>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</si>
  <si>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</si>
  <si>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</si>
  <si>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</si>
  <si>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</si>
  <si>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</si>
  <si>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</si>
  <si>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</si>
  <si>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</si>
  <si>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</si>
  <si>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</si>
  <si>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</si>
  <si>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</si>
  <si>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</si>
  <si>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</si>
  <si>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</si>
  <si>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</si>
  <si>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</si>
  <si>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</si>
  <si>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</si>
  <si>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</si>
  <si>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</si>
  <si>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</si>
  <si>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</si>
  <si>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</si>
  <si>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</si>
  <si>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</si>
  <si>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</si>
  <si>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</si>
  <si>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</si>
  <si>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</si>
  <si>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</si>
  <si>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</si>
  <si>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</si>
  <si>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</si>
  <si>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</si>
  <si>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</si>
  <si>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</si>
  <si>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</si>
  <si>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</si>
  <si>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</si>
  <si>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</si>
  <si>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</si>
  <si>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</si>
  <si>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</si>
  <si>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</si>
  <si>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</si>
  <si>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</si>
  <si>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</si>
  <si>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</si>
  <si>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</si>
  <si>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</si>
  <si>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</si>
  <si>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</si>
  <si>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</si>
  <si>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</si>
  <si>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</si>
  <si>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</si>
  <si>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</si>
  <si>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</si>
  <si>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</si>
  <si>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</si>
  <si>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</si>
  <si>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</si>
  <si>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</si>
  <si>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</si>
  <si>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</si>
  <si>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</si>
  <si>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</si>
  <si>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</si>
  <si>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</si>
  <si>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</si>
  <si>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</si>
  <si>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</si>
  <si>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</si>
  <si>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</si>
  <si>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</si>
  <si>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</si>
  <si>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</si>
  <si>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</si>
  <si>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</si>
  <si>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</si>
  <si>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</si>
  <si>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</si>
  <si>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</si>
  <si>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</si>
  <si>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</si>
  <si>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</si>
  <si>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</si>
  <si>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</si>
  <si>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</si>
  <si>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</si>
  <si>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</si>
  <si>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</si>
  <si>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</si>
  <si>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</si>
  <si>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</si>
  <si>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</si>
  <si>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</si>
  <si>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</si>
  <si>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</si>
  <si>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</si>
  <si>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</si>
  <si>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</si>
  <si>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</si>
  <si>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</si>
  <si>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</si>
  <si>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</si>
  <si>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</si>
  <si>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</si>
  <si>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</si>
  <si>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</si>
  <si>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</si>
  <si>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</si>
  <si>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</si>
  <si>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</si>
  <si>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</si>
  <si>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</si>
  <si>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</si>
  <si>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</si>
  <si>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</si>
  <si>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</si>
  <si>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</si>
  <si>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</si>
  <si>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</si>
  <si>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</si>
  <si>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</si>
  <si>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</si>
  <si>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</si>
  <si>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</si>
  <si>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</si>
  <si>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</si>
  <si>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</si>
  <si>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</si>
  <si>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</si>
  <si>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</si>
  <si>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</si>
  <si>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</si>
  <si>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</si>
  <si>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</si>
  <si>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</si>
  <si>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</si>
  <si>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</si>
  <si>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</si>
  <si>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</si>
  <si>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</si>
  <si>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</si>
  <si>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</si>
  <si>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</si>
  <si>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</si>
  <si>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</si>
  <si>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</si>
  <si>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</si>
  <si>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</si>
  <si>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</si>
  <si>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</si>
  <si>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</si>
  <si>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</si>
  <si>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</si>
  <si>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</si>
  <si>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</si>
  <si>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</si>
  <si>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</si>
  <si>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</si>
  <si>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</si>
  <si>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</si>
  <si>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</si>
  <si>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</si>
  <si>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</si>
  <si>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</si>
  <si>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</si>
  <si>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</si>
  <si>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</si>
  <si>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</si>
  <si>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</si>
  <si>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</si>
  <si>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</si>
  <si>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</si>
  <si>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</si>
  <si>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</si>
  <si>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</si>
  <si>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</si>
  <si>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</si>
  <si>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</si>
  <si>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</si>
  <si>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</si>
  <si>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</si>
  <si>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</si>
  <si>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</si>
  <si>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</si>
  <si>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</si>
  <si>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</si>
  <si>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</si>
  <si>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</si>
  <si>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</si>
  <si>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</si>
  <si>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</si>
  <si>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</si>
  <si>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</si>
  <si>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</si>
  <si>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</si>
  <si>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</si>
  <si>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</si>
  <si>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</si>
  <si>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</si>
  <si>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</si>
  <si>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</si>
  <si>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</si>
  <si>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</si>
  <si>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</si>
  <si>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</si>
  <si>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</si>
  <si>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</si>
  <si>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</si>
  <si>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</si>
  <si>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</si>
  <si>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</si>
  <si>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</si>
  <si>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</si>
  <si>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</si>
  <si>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</si>
  <si>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</si>
  <si>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</si>
  <si>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</si>
  <si>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</si>
  <si>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</si>
  <si>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</si>
  <si>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</si>
  <si>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</si>
  <si>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</si>
  <si>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</si>
  <si>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</si>
  <si>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</si>
  <si>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</si>
  <si>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</si>
  <si>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</si>
  <si>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</si>
  <si>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</si>
  <si>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</si>
  <si>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</si>
  <si>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</si>
  <si>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</si>
  <si>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</si>
  <si>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</si>
  <si>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</si>
  <si>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</si>
  <si>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</si>
  <si>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</si>
  <si>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</si>
  <si>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</si>
  <si>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</si>
  <si>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</si>
  <si>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</si>
  <si>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</si>
  <si>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</si>
  <si>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</si>
  <si>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</si>
  <si>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</si>
  <si>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</si>
  <si>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</si>
  <si>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</si>
  <si>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</si>
  <si>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</si>
  <si>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</si>
  <si>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</si>
  <si>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</si>
  <si>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</si>
  <si>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</si>
  <si>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</si>
  <si>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</si>
  <si>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</si>
  <si>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</si>
  <si>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</si>
  <si>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</si>
  <si>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</si>
  <si>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</si>
  <si>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</si>
  <si>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</si>
  <si>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</si>
  <si>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</si>
  <si>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</si>
  <si>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</si>
  <si>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</si>
  <si>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</si>
  <si>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</si>
  <si>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</si>
  <si>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</si>
  <si>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</si>
  <si>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</si>
  <si>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</si>
  <si>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</si>
  <si>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</si>
  <si>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</si>
  <si>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</si>
  <si>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</si>
  <si>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</si>
  <si>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</si>
  <si>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</si>
  <si>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</si>
  <si>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</si>
  <si>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</si>
  <si>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</si>
  <si>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</si>
  <si>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</si>
  <si>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</si>
  <si>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</si>
  <si>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</si>
  <si>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</si>
  <si>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</si>
  <si>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</si>
  <si>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</si>
  <si>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</si>
  <si>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</si>
  <si>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</si>
  <si>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</si>
  <si>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</si>
  <si>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</si>
  <si>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</si>
  <si>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</si>
  <si>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</si>
  <si>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</si>
  <si>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</si>
  <si>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</si>
  <si>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</si>
  <si>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</si>
  <si>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</si>
  <si>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</si>
  <si>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</si>
  <si>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</si>
  <si>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</si>
  <si>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</si>
  <si>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</si>
  <si>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</si>
  <si>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</si>
  <si>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</si>
  <si>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</si>
  <si>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</si>
  <si>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</si>
  <si>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</si>
  <si>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</si>
  <si>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</si>
  <si>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</si>
  <si>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</si>
  <si>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</si>
  <si>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</si>
  <si>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</si>
  <si>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</si>
  <si>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</si>
  <si>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</si>
  <si>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</si>
  <si>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</si>
  <si>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</si>
  <si>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</si>
  <si>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</si>
  <si>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</si>
  <si>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</si>
  <si>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</si>
  <si>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</si>
  <si>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</si>
  <si>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</si>
  <si>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</si>
  <si>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</si>
  <si>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</si>
  <si>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</si>
  <si>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</si>
  <si>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</si>
  <si>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</si>
  <si>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</si>
  <si>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</si>
  <si>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</si>
  <si>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</si>
  <si>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</si>
  <si>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</si>
  <si>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</si>
  <si>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</si>
  <si>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</si>
  <si>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</si>
  <si>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</si>
  <si>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</si>
  <si>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</si>
  <si>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</si>
  <si>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</si>
  <si>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</si>
  <si>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</si>
  <si>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</si>
  <si>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</si>
  <si>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</si>
  <si>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</si>
  <si>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</si>
  <si>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</si>
  <si>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</si>
  <si>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</si>
  <si>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</si>
  <si>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</si>
  <si>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</si>
  <si>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</si>
  <si>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</si>
  <si>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</si>
  <si>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</si>
  <si>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</si>
  <si>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</si>
  <si>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</si>
  <si>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</si>
  <si>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</si>
  <si>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</si>
  <si>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</si>
  <si>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</si>
  <si>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</si>
  <si>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</si>
  <si>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</si>
  <si>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</si>
  <si>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</si>
  <si>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</si>
  <si>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</si>
  <si>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</si>
  <si>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</si>
  <si>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</si>
  <si>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</si>
  <si>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</si>
  <si>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</si>
  <si>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</si>
  <si>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</si>
  <si>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</si>
  <si>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</si>
  <si>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</si>
  <si>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</si>
  <si>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</si>
  <si>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</si>
  <si>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</si>
  <si>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</si>
  <si>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</si>
  <si>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</si>
  <si>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</si>
  <si>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</si>
  <si>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</si>
  <si>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</si>
  <si>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</si>
  <si>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</si>
  <si>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</si>
  <si>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</si>
  <si>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</si>
  <si>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</si>
  <si>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</si>
  <si>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</si>
  <si>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</si>
  <si>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</si>
  <si>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</si>
  <si>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</si>
  <si>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</si>
  <si>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</si>
  <si>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</si>
  <si>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</si>
  <si>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</si>
  <si>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</si>
  <si>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</si>
  <si>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</si>
  <si>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</si>
  <si>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</si>
  <si>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</si>
  <si>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</si>
  <si>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</si>
  <si>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</si>
  <si>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</si>
  <si>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</si>
  <si>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</si>
  <si>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</si>
  <si>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</si>
  <si>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</si>
  <si>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</si>
  <si>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</si>
  <si>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</si>
  <si>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</si>
  <si>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</si>
  <si>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</si>
  <si>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</si>
  <si>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</si>
  <si>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</si>
  <si>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</si>
  <si>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</si>
  <si>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</si>
  <si>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</si>
  <si>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</si>
  <si>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</si>
  <si>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</si>
  <si>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</si>
  <si>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</si>
  <si>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</si>
  <si>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</si>
  <si>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</si>
  <si>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</si>
  <si>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</si>
  <si>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</si>
  <si>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</si>
  <si>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</si>
  <si>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</si>
  <si>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</si>
  <si>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</si>
  <si>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</si>
  <si>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</si>
  <si>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</si>
  <si>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</si>
  <si>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</si>
  <si>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</si>
  <si>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</si>
  <si>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</si>
  <si>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</si>
  <si>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</si>
  <si>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</si>
  <si>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</si>
  <si>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</si>
  <si>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</si>
  <si>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</si>
  <si>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</si>
  <si>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</si>
  <si>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</si>
  <si>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</si>
  <si>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</si>
  <si>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</si>
  <si>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</si>
  <si>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</si>
  <si>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</si>
  <si>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</si>
  <si>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</si>
  <si>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</si>
  <si>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</si>
  <si>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</si>
  <si>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</si>
  <si>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</si>
  <si>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</si>
  <si>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</si>
  <si>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</si>
  <si>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</si>
  <si>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</si>
  <si>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</si>
  <si>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</si>
  <si>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</si>
  <si>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</si>
  <si>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</si>
  <si>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</si>
  <si>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</si>
  <si>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</si>
  <si>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</si>
  <si>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</si>
  <si>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</si>
  <si>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</si>
  <si>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</si>
  <si>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</si>
  <si>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</si>
  <si>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</si>
  <si>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</si>
  <si>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</si>
  <si>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</si>
  <si>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</si>
  <si>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</si>
  <si>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</si>
  <si>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</si>
  <si>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</si>
  <si>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</si>
  <si>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</si>
  <si>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</si>
  <si>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</si>
  <si>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</si>
  <si>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</si>
  <si>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</si>
  <si>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</si>
  <si>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</si>
  <si>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</si>
  <si>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</si>
  <si>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</si>
  <si>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</si>
  <si>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</si>
  <si>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</si>
  <si>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</si>
  <si>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</si>
  <si>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</si>
  <si>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</si>
  <si>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</si>
  <si>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</si>
  <si>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</si>
  <si>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</si>
  <si>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</si>
  <si>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</si>
  <si>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</si>
  <si>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</si>
  <si>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</si>
  <si>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</si>
  <si>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</si>
  <si>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</si>
  <si>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</si>
  <si>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</si>
  <si>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</si>
  <si>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</si>
  <si>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</si>
  <si>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</si>
  <si>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</si>
  <si>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</si>
  <si>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</si>
  <si>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</si>
  <si>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</si>
  <si>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</si>
  <si>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</si>
  <si>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</si>
  <si>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</si>
  <si>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</si>
  <si>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</si>
  <si>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</si>
  <si>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</si>
  <si>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</si>
  <si>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</si>
  <si>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</si>
  <si>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</si>
  <si>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</si>
  <si>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</si>
  <si>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</si>
  <si>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</si>
  <si>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</si>
  <si>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</si>
  <si>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</si>
  <si>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</si>
  <si>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</si>
  <si>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</si>
  <si>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</si>
  <si>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</si>
  <si>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</si>
  <si>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</si>
  <si>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</si>
  <si>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</si>
  <si>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</si>
  <si>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</si>
  <si>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</si>
  <si>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</si>
  <si>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</si>
  <si>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</si>
  <si>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</si>
  <si>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</si>
  <si>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</si>
  <si>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</si>
  <si>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</si>
  <si>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</si>
  <si>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</si>
  <si>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</si>
  <si>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</si>
  <si>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</si>
  <si>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</si>
  <si>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</si>
  <si>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</si>
  <si>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</si>
  <si>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</si>
  <si>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</si>
  <si>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</si>
  <si>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</si>
  <si>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</si>
  <si>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</si>
  <si>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</si>
  <si>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</si>
  <si>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</si>
  <si>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</si>
  <si>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</si>
  <si>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</si>
  <si>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</si>
  <si>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</si>
  <si>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</si>
  <si>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</si>
  <si>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</si>
  <si>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</si>
  <si>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</si>
  <si>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</si>
  <si>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</si>
  <si>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</si>
  <si>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</si>
  <si>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</si>
  <si>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</si>
  <si>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</si>
  <si>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</si>
  <si>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</si>
  <si>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</si>
  <si>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</si>
  <si>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</si>
  <si>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</si>
  <si>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</si>
  <si>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</si>
  <si>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</si>
  <si>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</si>
  <si>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</si>
  <si>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</si>
  <si>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</si>
  <si>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</si>
  <si>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</si>
  <si>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</si>
  <si>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</si>
  <si>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</si>
  <si>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</si>
  <si>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</si>
  <si>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</si>
  <si>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</si>
  <si>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</si>
  <si>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</si>
  <si>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</si>
  <si>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</si>
  <si>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</si>
  <si>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</si>
  <si>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</si>
  <si>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</si>
  <si>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</si>
  <si>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</si>
  <si>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</si>
  <si>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</si>
  <si>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</si>
  <si>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</si>
  <si>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</si>
  <si>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</si>
  <si>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</si>
  <si>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</si>
  <si>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</si>
  <si>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</si>
  <si>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</si>
  <si>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</si>
  <si>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</si>
  <si>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</si>
  <si>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</si>
  <si>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</si>
  <si>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</si>
  <si>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</si>
  <si>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</si>
  <si>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</si>
  <si>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</si>
  <si>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</si>
  <si>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</si>
  <si>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</si>
  <si>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</si>
  <si>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</si>
  <si>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</si>
  <si>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</si>
  <si>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</si>
  <si>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</si>
  <si>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</si>
  <si>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</si>
  <si>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</si>
  <si>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</si>
  <si>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</si>
  <si>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</si>
  <si>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</si>
  <si>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</si>
  <si>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</si>
  <si>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</si>
  <si>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</si>
  <si>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</si>
  <si>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</si>
  <si>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</si>
  <si>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</si>
  <si>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</si>
  <si>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</si>
  <si>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</si>
  <si>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</si>
  <si>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</si>
  <si>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</si>
  <si>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</si>
  <si>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</si>
  <si>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</si>
  <si>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</si>
  <si>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</si>
  <si>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</si>
  <si>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</si>
  <si>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</si>
  <si>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</si>
  <si>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</si>
  <si>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</si>
  <si>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</si>
  <si>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</si>
  <si>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</si>
  <si>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</si>
  <si>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</si>
  <si>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</si>
  <si>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</si>
  <si>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</si>
  <si>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</si>
  <si>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</si>
  <si>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</si>
  <si>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</si>
  <si>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</si>
  <si>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</si>
  <si>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</si>
  <si>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</si>
  <si>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</si>
  <si>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</si>
  <si>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</si>
  <si>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</si>
  <si>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</si>
  <si>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</si>
  <si>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</si>
  <si>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</si>
  <si>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</si>
  <si>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</si>
  <si>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</si>
  <si>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</si>
  <si>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</si>
  <si>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</si>
  <si>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</si>
  <si>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</si>
  <si>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</si>
  <si>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</si>
  <si>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</si>
  <si>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</si>
  <si>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</si>
  <si>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</si>
  <si>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</si>
  <si>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</si>
  <si>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</si>
  <si>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</si>
  <si>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</si>
  <si>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</si>
  <si>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</si>
  <si>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</si>
  <si>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</si>
  <si>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</si>
  <si>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</si>
  <si>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</si>
  <si>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</si>
  <si>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</si>
  <si>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</si>
  <si>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</si>
  <si>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</si>
  <si>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</si>
  <si>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</si>
  <si>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</si>
  <si>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</si>
  <si>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</si>
  <si>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</si>
  <si>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</si>
  <si>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</si>
  <si>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</si>
  <si>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</si>
  <si>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</si>
  <si>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</si>
  <si>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</si>
  <si>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</si>
  <si>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</si>
  <si>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</si>
  <si>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</si>
  <si>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</si>
  <si>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</si>
  <si>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</si>
  <si>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</si>
  <si>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</si>
  <si>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</si>
  <si>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</si>
  <si>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</si>
  <si>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</si>
  <si>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</si>
  <si>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</si>
  <si>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</si>
  <si>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</si>
  <si>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</si>
  <si>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</si>
  <si>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</si>
  <si>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</si>
  <si>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</si>
  <si>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</si>
  <si>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</si>
  <si>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</si>
  <si>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</si>
  <si>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</si>
  <si>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</si>
  <si>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</si>
  <si>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</si>
  <si>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</si>
  <si>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</si>
  <si>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</si>
  <si>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</si>
  <si>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</si>
  <si>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</si>
  <si>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</si>
  <si>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</si>
  <si>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</si>
  <si>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</si>
  <si>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</si>
  <si>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</si>
  <si>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</si>
  <si>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</si>
  <si>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</si>
  <si>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</si>
  <si>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</si>
  <si>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</si>
  <si>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</si>
  <si>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</si>
  <si>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</si>
  <si>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</si>
  <si>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</si>
  <si>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</si>
  <si>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</si>
  <si>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</si>
  <si>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</si>
  <si>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</si>
  <si>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</si>
  <si>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</si>
  <si>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</si>
  <si>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</si>
  <si>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</si>
  <si>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</si>
  <si>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</si>
  <si>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</si>
  <si>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</si>
  <si>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</si>
  <si>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</si>
  <si>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</si>
  <si>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</si>
  <si>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</si>
  <si>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</si>
  <si>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</si>
  <si>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</si>
  <si>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</si>
  <si>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</si>
  <si>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</si>
  <si>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</si>
  <si>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</si>
  <si>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</si>
  <si>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</si>
  <si>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</si>
  <si>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</si>
  <si>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</si>
  <si>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</si>
  <si>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</si>
  <si>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</si>
  <si>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</si>
  <si>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</si>
  <si>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</si>
  <si>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</si>
  <si>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</si>
  <si>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</si>
  <si>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</si>
  <si>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</si>
  <si>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</si>
  <si>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</si>
  <si>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</si>
  <si>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</si>
  <si>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</si>
  <si>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</si>
  <si>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</si>
  <si>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</si>
  <si>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</si>
  <si>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</si>
  <si>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</si>
  <si>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</si>
  <si>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</si>
  <si>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</si>
  <si>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</si>
  <si>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</si>
  <si>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</si>
  <si>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</si>
  <si>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</si>
  <si>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</si>
  <si>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</si>
  <si>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</si>
  <si>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</si>
  <si>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</si>
  <si>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</si>
  <si>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</si>
  <si>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</si>
  <si>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</si>
  <si>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</si>
  <si>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</si>
  <si>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</si>
  <si>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</si>
  <si>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</si>
  <si>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</si>
  <si>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</si>
  <si>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</si>
  <si>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</si>
  <si>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</si>
  <si>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</si>
  <si>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</si>
  <si>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</si>
  <si>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</si>
  <si>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</si>
  <si>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</si>
  <si>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</si>
  <si>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</si>
  <si>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</si>
  <si>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</si>
  <si>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</si>
  <si>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</si>
  <si>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</si>
  <si>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</si>
  <si>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</si>
  <si>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</si>
  <si>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</si>
  <si>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</si>
  <si>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</si>
  <si>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</si>
  <si>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</si>
  <si>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</si>
  <si>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</si>
  <si>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</si>
  <si>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</si>
  <si>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</si>
  <si>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</si>
  <si>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</si>
  <si>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</si>
  <si>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</si>
  <si>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</si>
  <si>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</si>
  <si>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</si>
  <si>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</si>
  <si>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</si>
  <si>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</si>
  <si>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</si>
  <si>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</si>
  <si>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</si>
  <si>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</si>
  <si>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</si>
  <si>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</si>
  <si>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</si>
  <si>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</si>
  <si>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</si>
  <si>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</si>
  <si>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</si>
  <si>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</si>
  <si>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</si>
  <si>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</si>
  <si>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</si>
  <si>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</si>
  <si>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</si>
  <si>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</si>
  <si>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</si>
  <si>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</si>
  <si>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</si>
  <si>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</si>
  <si>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</si>
  <si>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</si>
  <si>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</si>
  <si>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</si>
  <si>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</si>
  <si>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</si>
  <si>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</si>
  <si>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</si>
  <si>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</si>
  <si>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</si>
  <si>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</si>
  <si>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</si>
  <si>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</si>
  <si>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</si>
  <si>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</si>
  <si>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</si>
  <si>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</si>
  <si>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</si>
  <si>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</si>
  <si>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</si>
  <si>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</si>
  <si>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</si>
  <si>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</si>
  <si>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</si>
  <si>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</si>
  <si>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</si>
  <si>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</si>
  <si>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</si>
  <si>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</si>
  <si>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</si>
  <si>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</si>
  <si>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</si>
  <si>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</si>
  <si>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</si>
  <si>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</si>
  <si>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</si>
  <si>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</si>
  <si>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</si>
  <si>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</si>
  <si>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</si>
  <si>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</si>
  <si>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</si>
  <si>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</si>
  <si>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</si>
  <si>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</si>
  <si>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</si>
  <si>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</si>
  <si>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</si>
  <si>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</si>
  <si>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</si>
  <si>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</si>
  <si>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</si>
  <si>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</si>
  <si>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</si>
  <si>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</si>
  <si>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</si>
  <si>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</si>
  <si>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</si>
  <si>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</si>
  <si>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</si>
  <si>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</si>
  <si>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</si>
  <si>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</si>
  <si>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</si>
  <si>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</si>
  <si>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</si>
  <si>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</si>
  <si>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</si>
  <si>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</si>
  <si>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</si>
  <si>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</si>
  <si>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</si>
  <si>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</si>
  <si>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</si>
  <si>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</si>
  <si>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</si>
  <si>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</si>
  <si>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</si>
  <si>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</si>
  <si>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</si>
  <si>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</si>
  <si>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</si>
  <si>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</si>
  <si>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</si>
  <si>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</si>
  <si>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</si>
  <si>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</si>
  <si>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</si>
  <si>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</si>
  <si>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</si>
  <si>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</si>
  <si>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</si>
  <si>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</si>
  <si>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</si>
  <si>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</si>
  <si>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</si>
  <si>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</si>
  <si>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</si>
  <si>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</si>
  <si>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</si>
  <si>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</si>
  <si>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</si>
  <si>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</si>
  <si>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</si>
  <si>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</si>
  <si>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</si>
  <si>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</si>
  <si>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</si>
  <si>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</si>
  <si>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</si>
  <si>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</si>
  <si>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</si>
  <si>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</si>
  <si>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</si>
  <si>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</si>
  <si>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</si>
  <si>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</si>
  <si>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</si>
  <si>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</si>
  <si>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</si>
  <si>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</si>
  <si>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</si>
  <si>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</si>
  <si>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</si>
  <si>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</si>
  <si>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</si>
  <si>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</si>
  <si>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</si>
  <si>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</si>
  <si>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</si>
  <si>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</si>
  <si>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</si>
  <si>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</si>
  <si>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</si>
  <si>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</si>
  <si>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</si>
  <si>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</si>
  <si>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</si>
  <si>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</si>
  <si>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</si>
  <si>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</si>
  <si>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</si>
  <si>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</si>
  <si>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</si>
  <si>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</si>
  <si>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</si>
  <si>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</si>
  <si>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</si>
  <si>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</si>
  <si>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</si>
  <si>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</si>
  <si>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</si>
  <si>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</si>
  <si>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</si>
  <si>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</si>
  <si>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</si>
  <si>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</si>
  <si>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</si>
  <si>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</si>
  <si>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</si>
  <si>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</si>
  <si>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</si>
  <si>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</si>
  <si>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</si>
  <si>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</si>
  <si>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</si>
  <si>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</si>
  <si>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</si>
  <si>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</si>
  <si>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</si>
  <si>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</si>
  <si>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</si>
  <si>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</si>
  <si>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</si>
  <si>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</si>
  <si>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</si>
  <si>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</si>
  <si>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</si>
  <si>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</si>
  <si>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</si>
  <si>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</si>
  <si>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</si>
  <si>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</si>
  <si>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</si>
  <si>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</si>
  <si>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</si>
  <si>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</si>
  <si>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</si>
  <si>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</si>
  <si>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</si>
  <si>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</si>
  <si>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</si>
  <si>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</si>
  <si>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</si>
  <si>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</si>
  <si>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</si>
  <si>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</si>
  <si>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</si>
  <si>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</si>
  <si>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</si>
  <si>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</si>
  <si>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</si>
  <si>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</si>
  <si>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</si>
  <si>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</si>
  <si>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</si>
  <si>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</si>
  <si>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</si>
  <si>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</si>
  <si>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</si>
  <si>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</si>
  <si>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</si>
  <si>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</si>
  <si>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</si>
  <si>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</si>
  <si>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</si>
  <si>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</si>
  <si>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</si>
  <si>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</si>
  <si>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</si>
  <si>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</si>
  <si>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</si>
  <si>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</si>
  <si>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</si>
  <si>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</si>
  <si>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</si>
  <si>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</si>
  <si>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</si>
  <si>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</si>
  <si>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</si>
  <si>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</si>
  <si>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</si>
  <si>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</si>
  <si>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</si>
  <si>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</si>
  <si>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</si>
  <si>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</si>
  <si>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</si>
  <si>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</si>
  <si>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</si>
  <si>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</si>
  <si>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</si>
  <si>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</si>
  <si>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</si>
  <si>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</si>
  <si>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</si>
  <si>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</si>
  <si>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</si>
  <si>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</si>
  <si>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</si>
  <si>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</si>
  <si>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</si>
  <si>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</si>
  <si>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</si>
  <si>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</si>
  <si>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</si>
  <si>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</si>
  <si>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</si>
  <si>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</si>
  <si>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</si>
  <si>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</si>
  <si>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</si>
  <si>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</si>
  <si>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</si>
  <si>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</si>
  <si>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</si>
  <si>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</si>
  <si>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</si>
  <si>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</si>
  <si>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</si>
  <si>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</si>
  <si>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</si>
  <si>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</si>
  <si>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</si>
  <si>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</si>
  <si>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</si>
  <si>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</si>
  <si>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</si>
  <si>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</si>
  <si>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</si>
  <si>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</si>
  <si>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</si>
  <si>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</si>
  <si>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</si>
  <si>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</si>
  <si>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</si>
  <si>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</si>
  <si>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</si>
  <si>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</si>
  <si>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</si>
  <si>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</si>
  <si>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</si>
  <si>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</si>
  <si>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</si>
  <si>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</si>
  <si>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</si>
  <si>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</si>
  <si>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</si>
  <si>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</si>
  <si>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</si>
  <si>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</si>
  <si>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</si>
  <si>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</si>
  <si>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</si>
  <si>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</si>
  <si>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</si>
  <si>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</si>
  <si>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</si>
  <si>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</si>
  <si>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</si>
  <si>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</si>
  <si>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</si>
  <si>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</si>
  <si>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</si>
  <si>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</si>
  <si>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</si>
  <si>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</si>
  <si>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</si>
  <si>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</si>
  <si>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</si>
  <si>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</si>
  <si>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</si>
  <si>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</si>
  <si>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</si>
  <si>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</si>
  <si>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</si>
  <si>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</si>
  <si>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</si>
  <si>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</si>
  <si>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</si>
  <si>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</si>
  <si>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</si>
  <si>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</si>
  <si>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</si>
  <si>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</si>
  <si>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</si>
  <si>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</si>
  <si>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</si>
  <si>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</si>
  <si>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</si>
  <si>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</si>
  <si>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</si>
  <si>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</si>
  <si>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</si>
  <si>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</si>
  <si>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</si>
  <si>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</si>
  <si>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</si>
  <si>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</si>
  <si>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</si>
  <si>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</si>
  <si>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</si>
  <si>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</si>
  <si>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</si>
  <si>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</si>
  <si>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</si>
  <si>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</si>
  <si>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</si>
  <si>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</si>
  <si>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</si>
  <si>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</si>
  <si>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</si>
  <si>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</si>
  <si>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</si>
  <si>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</si>
  <si>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</si>
  <si>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</si>
  <si>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</si>
  <si>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</si>
  <si>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</si>
  <si>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</si>
  <si>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</si>
  <si>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</si>
  <si>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</si>
  <si>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</si>
  <si>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</si>
  <si>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</si>
  <si>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</si>
  <si>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</si>
  <si>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</si>
  <si>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</si>
  <si>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</si>
  <si>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</si>
  <si>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</si>
  <si>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</si>
  <si>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</si>
  <si>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</si>
  <si>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</si>
  <si>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</si>
  <si>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</si>
  <si>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</si>
  <si>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</si>
  <si>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</si>
  <si>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</si>
  <si>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</si>
  <si>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</si>
  <si>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</si>
  <si>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</si>
  <si>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</si>
  <si>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</si>
  <si>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</si>
  <si>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</si>
  <si>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</si>
  <si>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</si>
  <si>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</si>
  <si>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</si>
  <si>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</si>
  <si>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</si>
  <si>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</si>
  <si>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</si>
  <si>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</si>
  <si>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</si>
  <si>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</si>
  <si>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</si>
  <si>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</si>
  <si>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</si>
  <si>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</si>
  <si>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</si>
  <si>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</si>
  <si>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</si>
  <si>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</si>
  <si>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</si>
  <si>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</si>
  <si>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</si>
  <si>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</si>
  <si>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</si>
  <si>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</si>
  <si>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</si>
  <si>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</si>
  <si>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</si>
  <si>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</si>
  <si>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</si>
  <si>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</si>
  <si>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</si>
  <si>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</si>
  <si>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</si>
  <si>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</si>
  <si>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</si>
  <si>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</si>
  <si>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</si>
  <si>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</si>
  <si>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</si>
  <si>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</si>
  <si>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</si>
  <si>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</si>
  <si>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</si>
  <si>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</si>
  <si>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</si>
  <si>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</si>
  <si>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</si>
  <si>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</si>
  <si>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</si>
  <si>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</si>
  <si>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</si>
  <si>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</si>
  <si>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</si>
  <si>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</si>
  <si>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</si>
  <si>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</si>
  <si>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</si>
  <si>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</si>
  <si>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</si>
  <si>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</si>
  <si>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</si>
  <si>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</si>
  <si>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</si>
  <si>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</si>
  <si>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</si>
  <si>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</si>
  <si>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</si>
  <si>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</si>
  <si>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</si>
  <si>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</si>
  <si>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</si>
  <si>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</si>
  <si>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</si>
  <si>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</si>
  <si>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</si>
  <si>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</si>
  <si>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</si>
  <si>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</si>
  <si>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</si>
  <si>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</si>
  <si>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</si>
  <si>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</si>
  <si>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</si>
  <si>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</si>
  <si>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</si>
  <si>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</si>
  <si>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</si>
  <si>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</si>
  <si>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</si>
  <si>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</si>
  <si>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</si>
  <si>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</si>
  <si>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</si>
  <si>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</si>
  <si>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</si>
  <si>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</si>
  <si>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</si>
  <si>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</si>
  <si>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</si>
  <si>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</si>
  <si>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</si>
  <si>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</si>
  <si>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</si>
  <si>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</si>
  <si>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</si>
  <si>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</si>
  <si>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</si>
  <si>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</si>
  <si>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</si>
  <si>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</si>
  <si>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</si>
  <si>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</si>
  <si>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</si>
  <si>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</si>
  <si>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</si>
  <si>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</si>
  <si>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</si>
  <si>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</si>
  <si>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</si>
  <si>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</si>
  <si>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</si>
  <si>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</si>
  <si>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</si>
  <si>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</si>
  <si>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</si>
  <si>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</si>
  <si>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</si>
  <si>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</si>
  <si>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</si>
  <si>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</si>
  <si>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</si>
  <si>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</si>
  <si>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</si>
  <si>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</si>
  <si>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</si>
  <si>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</si>
  <si>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</si>
  <si>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</si>
  <si>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</si>
  <si>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</si>
  <si>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</si>
  <si>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</si>
  <si>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</si>
  <si>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</si>
  <si>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</si>
  <si>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</si>
  <si>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</si>
  <si>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</si>
  <si>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</si>
  <si>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</si>
  <si>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</si>
  <si>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</si>
  <si>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</si>
  <si>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</si>
  <si>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</si>
  <si>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</si>
  <si>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</si>
  <si>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</si>
  <si>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</si>
  <si>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</si>
  <si>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</si>
  <si>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</si>
  <si>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</si>
  <si>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</si>
  <si>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</si>
  <si>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</si>
  <si>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</si>
  <si>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</si>
  <si>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</si>
  <si>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</si>
  <si>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</si>
  <si>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</si>
  <si>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</si>
  <si>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</si>
  <si>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</si>
  <si>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</si>
  <si>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</si>
  <si>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</si>
  <si>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</si>
  <si>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</si>
  <si>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</si>
  <si>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</si>
  <si>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</si>
  <si>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</si>
  <si>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</si>
  <si>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</si>
  <si>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</si>
  <si>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</si>
  <si>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</si>
  <si>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</si>
  <si>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</si>
  <si>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</si>
  <si>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</si>
  <si>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</si>
  <si>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</si>
  <si>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</si>
  <si>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</si>
  <si>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</si>
  <si>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</si>
  <si>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</si>
  <si>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</si>
  <si>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</si>
  <si>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</si>
  <si>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</si>
  <si>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</si>
  <si>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</si>
  <si>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</si>
  <si>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</si>
  <si>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</si>
  <si>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</si>
  <si>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</si>
  <si>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</si>
  <si>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</si>
  <si>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</si>
  <si>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</si>
  <si>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</si>
  <si>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</si>
  <si>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</si>
  <si>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</si>
  <si>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</si>
  <si>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</si>
  <si>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</si>
  <si>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</si>
  <si>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</si>
  <si>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</si>
  <si>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</si>
  <si>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</si>
  <si>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</si>
  <si>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</si>
  <si>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</si>
  <si>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</si>
  <si>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</si>
  <si>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</si>
  <si>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</si>
  <si>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</si>
  <si>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</si>
  <si>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</si>
  <si>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</si>
  <si>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</si>
  <si>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</si>
  <si>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</si>
  <si>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</si>
  <si>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</si>
  <si>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</si>
  <si>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</si>
  <si>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</si>
  <si>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</si>
  <si>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</si>
  <si>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</si>
  <si>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</si>
  <si>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</si>
  <si>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</si>
  <si>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</si>
  <si>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</si>
  <si>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</si>
  <si>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</si>
  <si>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</si>
  <si>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</si>
  <si>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</si>
  <si>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</si>
  <si>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</si>
  <si>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</si>
  <si>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</si>
  <si>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</si>
  <si>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</si>
  <si>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</si>
  <si>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</si>
  <si>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</si>
  <si>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</si>
  <si>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</si>
  <si>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</si>
  <si>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</si>
  <si>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</si>
  <si>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</si>
  <si>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</si>
  <si>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</si>
  <si>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</si>
  <si>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</si>
  <si>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</si>
  <si>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</si>
  <si>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</si>
  <si>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</si>
  <si>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</si>
  <si>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</si>
  <si>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</si>
  <si>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</si>
  <si>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</si>
  <si>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</si>
  <si>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</si>
  <si>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</si>
  <si>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</si>
  <si>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</si>
  <si>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</si>
  <si>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</si>
  <si>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</si>
  <si>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</si>
  <si>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</si>
  <si>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</si>
  <si>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</si>
  <si>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</si>
  <si>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</si>
  <si>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</si>
  <si>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</si>
  <si>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</si>
  <si>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</si>
  <si>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</si>
  <si>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</si>
  <si>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</si>
  <si>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</si>
  <si>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</si>
  <si>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</si>
  <si>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</si>
  <si>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</si>
  <si>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</si>
  <si>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</si>
  <si>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</si>
  <si>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</si>
  <si>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</si>
  <si>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</si>
  <si>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</si>
  <si>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</si>
  <si>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</si>
  <si>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</si>
  <si>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</si>
  <si>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</si>
  <si>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</si>
  <si>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</si>
  <si>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</si>
  <si>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</si>
  <si>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</si>
  <si>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</si>
  <si>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</si>
  <si>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</si>
  <si>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</si>
  <si>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</si>
  <si>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</si>
  <si>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</si>
  <si>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</si>
  <si>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</si>
  <si>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</si>
  <si>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</si>
  <si>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</si>
  <si>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</si>
  <si>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</si>
  <si>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</si>
  <si>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</si>
  <si>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</si>
  <si>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</si>
  <si>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</si>
  <si>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</si>
  <si>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</si>
  <si>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</si>
  <si>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</si>
  <si>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</si>
  <si>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</si>
  <si>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</si>
  <si>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</si>
  <si>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</si>
  <si>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</si>
  <si>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</si>
  <si>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</si>
  <si>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</si>
  <si>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</si>
  <si>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</si>
  <si>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</si>
  <si>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</si>
  <si>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</si>
  <si>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</si>
  <si>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</si>
  <si>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</si>
  <si>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</si>
  <si>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</si>
  <si>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</si>
  <si>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</si>
  <si>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</si>
  <si>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</si>
  <si>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</si>
  <si>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</si>
  <si>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</si>
  <si>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</si>
  <si>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</si>
  <si>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</si>
  <si>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</si>
  <si>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</si>
  <si>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</si>
  <si>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</si>
  <si>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</si>
  <si>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</si>
  <si>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</si>
  <si>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</si>
  <si>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</si>
  <si>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</si>
  <si>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</si>
  <si>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</si>
  <si>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</si>
  <si>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</si>
  <si>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</si>
  <si>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</si>
  <si>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</si>
  <si>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</si>
  <si>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</si>
  <si>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</si>
  <si>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</si>
  <si>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</si>
  <si>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</si>
  <si>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</si>
  <si>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</si>
  <si>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</si>
  <si>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</si>
  <si>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</si>
  <si>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</si>
  <si>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</si>
  <si>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</si>
  <si>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</si>
  <si>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</si>
  <si>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</si>
  <si>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</si>
  <si>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</si>
  <si>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</si>
  <si>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</si>
  <si>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</si>
  <si>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</si>
  <si>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</si>
  <si>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</si>
  <si>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</si>
  <si>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</si>
  <si>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</si>
  <si>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</si>
  <si>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</si>
  <si>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</si>
  <si>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</si>
  <si>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</si>
  <si>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</si>
  <si>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</si>
  <si>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</si>
  <si>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</si>
  <si>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</si>
  <si>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</si>
  <si>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</si>
  <si>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</si>
  <si>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</si>
  <si>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</si>
  <si>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</si>
  <si>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</si>
  <si>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</si>
  <si>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</si>
  <si>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</si>
  <si>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</si>
  <si>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</si>
  <si>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</si>
  <si>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</si>
  <si>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</si>
  <si>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</si>
  <si>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</si>
  <si>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</si>
  <si>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</si>
  <si>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</si>
  <si>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</si>
  <si>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</si>
  <si>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</si>
  <si>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</si>
  <si>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</si>
  <si>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</si>
  <si>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</si>
  <si>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</si>
  <si>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</si>
  <si>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</si>
  <si>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</si>
  <si>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</si>
  <si>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</si>
  <si>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</si>
  <si>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</si>
  <si>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</si>
  <si>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</si>
  <si>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</si>
  <si>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</si>
  <si>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</si>
  <si>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</si>
  <si>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</si>
  <si>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</si>
  <si>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</si>
  <si>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</si>
  <si>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</si>
  <si>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</si>
  <si>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</si>
  <si>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</si>
  <si>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</si>
  <si>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</si>
  <si>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</si>
  <si>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</si>
  <si>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</si>
  <si>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</si>
  <si>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</si>
  <si>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</si>
  <si>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</si>
  <si>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</si>
  <si>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</si>
  <si>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</si>
  <si>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</si>
  <si>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</si>
  <si>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</si>
  <si>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</si>
  <si>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</si>
  <si>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</si>
  <si>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</si>
  <si>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</si>
  <si>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</si>
  <si>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</si>
  <si>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</si>
  <si>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</si>
  <si>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</si>
  <si>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</si>
  <si>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</si>
  <si>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</si>
  <si>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</si>
  <si>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</si>
  <si>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</si>
  <si>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</si>
  <si>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</si>
  <si>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</si>
  <si>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</si>
  <si>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</si>
  <si>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</si>
  <si>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</si>
  <si>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</si>
  <si>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</si>
  <si>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</si>
  <si>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</si>
  <si>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</si>
  <si>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</si>
  <si>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</si>
  <si>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</si>
  <si>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</si>
  <si>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</si>
  <si>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</si>
  <si>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</si>
  <si>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</si>
  <si>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</si>
  <si>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</si>
  <si>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</si>
  <si>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</si>
  <si>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</si>
  <si>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</si>
  <si>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</si>
  <si>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</si>
  <si>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</si>
  <si>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</si>
  <si>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</si>
  <si>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</si>
  <si>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</si>
  <si>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</si>
  <si>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</si>
  <si>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</si>
  <si>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</si>
  <si>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</si>
  <si>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</si>
  <si>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</si>
  <si>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</si>
  <si>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</si>
  <si>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</si>
  <si>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</si>
  <si>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</si>
  <si>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</si>
  <si>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</si>
  <si>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</si>
  <si>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</si>
  <si>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</si>
  <si>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</si>
  <si>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</si>
  <si>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</si>
  <si>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</si>
  <si>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</si>
  <si>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</si>
  <si>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</si>
  <si>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</si>
  <si>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</si>
  <si>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</si>
  <si>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</si>
  <si>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</si>
  <si>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</si>
  <si>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</si>
  <si>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</si>
  <si>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</si>
  <si>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</si>
  <si>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</si>
  <si>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</si>
  <si>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</si>
  <si>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</si>
  <si>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</si>
  <si>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</si>
  <si>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</si>
  <si>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</si>
  <si>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</si>
  <si>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</si>
  <si>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</si>
  <si>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</si>
  <si>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</si>
  <si>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</si>
  <si>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</si>
  <si>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</si>
  <si>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</si>
  <si>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</si>
  <si>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</si>
  <si>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</si>
  <si>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</si>
  <si>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</si>
  <si>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</si>
  <si>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</si>
  <si>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</si>
  <si>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</si>
  <si>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</si>
  <si>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</si>
  <si>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</si>
  <si>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</si>
  <si>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</si>
  <si>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</si>
  <si>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</si>
  <si>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</si>
  <si>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</si>
  <si>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</si>
  <si>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</si>
  <si>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</si>
  <si>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</si>
  <si>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</si>
  <si>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</si>
  <si>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</si>
  <si>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</si>
  <si>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</si>
  <si>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</si>
  <si>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</si>
  <si>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</si>
  <si>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</si>
  <si>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</si>
  <si>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</si>
  <si>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</si>
  <si>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</si>
  <si>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</si>
  <si>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</si>
  <si>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</si>
  <si>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</si>
  <si>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</si>
  <si>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</si>
  <si>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</si>
  <si>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</si>
  <si>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</si>
  <si>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</si>
  <si>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</si>
  <si>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</si>
  <si>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</si>
  <si>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</si>
  <si>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</si>
  <si>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</si>
  <si>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</si>
  <si>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</si>
  <si>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</si>
  <si>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</si>
  <si>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</si>
  <si>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</si>
  <si>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</si>
  <si>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</si>
  <si>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</si>
  <si>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</si>
  <si>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</si>
  <si>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</si>
  <si>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</si>
  <si>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</si>
  <si>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</si>
  <si>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</si>
  <si>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</si>
  <si>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</si>
  <si>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</si>
  <si>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</si>
  <si>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</si>
  <si>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</si>
  <si>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</si>
  <si>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</si>
  <si>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</si>
  <si>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</si>
  <si>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</si>
  <si>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</si>
  <si>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</si>
  <si>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</si>
  <si>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</si>
  <si>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</si>
  <si>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</si>
  <si>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</si>
  <si>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</si>
  <si>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</si>
  <si>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</si>
  <si>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</si>
  <si>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</si>
  <si>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</si>
  <si>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</si>
  <si>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</si>
  <si>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</si>
  <si>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</si>
  <si>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</si>
  <si>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</si>
  <si>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</si>
  <si>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</si>
  <si>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</si>
  <si>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</si>
  <si>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</si>
  <si>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</si>
  <si>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</si>
  <si>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</si>
  <si>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</si>
  <si>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</si>
  <si>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</si>
  <si>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</si>
  <si>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</si>
  <si>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</si>
  <si>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</si>
  <si>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</si>
  <si>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</si>
  <si>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</si>
  <si>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</si>
  <si>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</si>
  <si>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</si>
  <si>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</si>
  <si>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</si>
  <si>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</si>
  <si>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</si>
  <si>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</si>
  <si>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</si>
  <si>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</si>
  <si>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</si>
  <si>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</si>
  <si>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</si>
  <si>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</si>
  <si>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</si>
  <si>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</si>
  <si>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</si>
  <si>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</si>
  <si>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</si>
  <si>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</si>
  <si>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</si>
  <si>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</si>
  <si>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</si>
  <si>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</si>
  <si>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</si>
  <si>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</si>
  <si>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</si>
  <si>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</si>
  <si>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</si>
  <si>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</si>
  <si>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</si>
  <si>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</si>
  <si>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</si>
  <si>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</si>
  <si>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</si>
  <si>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</si>
  <si>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</si>
  <si>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</si>
  <si>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</si>
  <si>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</si>
  <si>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</si>
  <si>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</si>
  <si>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</si>
  <si>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</si>
  <si>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</si>
  <si>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</si>
  <si>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</si>
  <si>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</si>
  <si>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</si>
  <si>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</si>
  <si>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</si>
  <si>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</si>
  <si>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</si>
  <si>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</si>
  <si>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</si>
  <si>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</si>
  <si>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</si>
  <si>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</si>
  <si>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</si>
  <si>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</si>
  <si>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</si>
  <si>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</si>
  <si>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</si>
  <si>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</si>
  <si>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</si>
  <si>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</si>
  <si>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</si>
  <si>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</si>
  <si>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</si>
  <si>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</si>
  <si>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</si>
  <si>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</si>
  <si>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</si>
  <si>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</si>
  <si>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</si>
  <si>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</si>
  <si>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</si>
  <si>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</si>
  <si>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</si>
  <si>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</si>
  <si>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</si>
  <si>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</si>
  <si>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</si>
  <si>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</si>
  <si>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</si>
  <si>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</si>
  <si>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</si>
  <si>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</si>
  <si>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</si>
  <si>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</si>
  <si>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</si>
  <si>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</si>
  <si>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</si>
  <si>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</si>
  <si>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</si>
  <si>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</si>
  <si>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</si>
  <si>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</si>
  <si>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</si>
  <si>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</si>
  <si>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</si>
  <si>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</si>
  <si>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</si>
  <si>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</si>
  <si>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</si>
  <si>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</si>
  <si>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</si>
  <si>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</si>
  <si>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</si>
  <si>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</si>
  <si>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</si>
  <si>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</si>
  <si>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</si>
  <si>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</si>
  <si>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</si>
  <si>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</si>
  <si>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</si>
  <si>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</si>
  <si>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</si>
  <si>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</si>
  <si>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</si>
  <si>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</si>
  <si>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</si>
  <si>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</si>
  <si>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</si>
  <si>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</si>
  <si>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</si>
  <si>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</si>
  <si>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</si>
  <si>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</si>
  <si>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</si>
  <si>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</si>
  <si>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</si>
  <si>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</si>
  <si>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</si>
  <si>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</si>
  <si>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</si>
  <si>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</si>
  <si>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</si>
  <si>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</si>
  <si>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</si>
  <si>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</si>
  <si>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</si>
  <si>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</si>
  <si>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</si>
  <si>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</si>
  <si>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</si>
  <si>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</si>
  <si>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</si>
  <si>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</si>
  <si>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</si>
  <si>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</si>
  <si>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</si>
  <si>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</si>
  <si>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</si>
  <si>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</si>
  <si>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</si>
  <si>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</si>
  <si>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</si>
  <si>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</si>
  <si>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</si>
  <si>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</si>
  <si>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</si>
  <si>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</si>
  <si>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</si>
  <si>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</si>
  <si>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</si>
  <si>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</si>
  <si>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</si>
  <si>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</si>
  <si>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</si>
  <si>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</si>
  <si>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</si>
  <si>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</si>
  <si>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</si>
  <si>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</si>
  <si>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</si>
  <si>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</si>
  <si>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</si>
  <si>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</si>
  <si>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</si>
  <si>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</si>
  <si>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</si>
  <si>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</si>
  <si>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</si>
  <si>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</si>
  <si>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</si>
  <si>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</si>
  <si>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</si>
  <si>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</si>
  <si>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</si>
  <si>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</si>
  <si>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</si>
  <si>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</si>
  <si>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</si>
  <si>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</si>
  <si>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</si>
  <si>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</si>
  <si>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</si>
  <si>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</si>
  <si>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</si>
  <si>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</si>
  <si>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</si>
  <si>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</si>
  <si>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</si>
  <si>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</si>
  <si>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</si>
  <si>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</si>
  <si>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</si>
  <si>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</si>
  <si>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</si>
  <si>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</si>
  <si>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</si>
  <si>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</si>
  <si>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</si>
  <si>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</si>
  <si>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</si>
  <si>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</si>
  <si>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</si>
  <si>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</si>
  <si>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</si>
  <si>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</si>
  <si>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</si>
  <si>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</si>
  <si>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</si>
  <si>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</si>
  <si>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</si>
  <si>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</si>
  <si>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</si>
  <si>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</si>
  <si>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</si>
  <si>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</si>
  <si>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</si>
  <si>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</si>
  <si>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</si>
  <si>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</si>
  <si>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</si>
  <si>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</si>
  <si>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</si>
  <si>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</si>
  <si>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</si>
  <si>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</si>
  <si>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</si>
  <si>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</si>
  <si>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</si>
  <si>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</si>
  <si>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</si>
  <si>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</si>
  <si>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</si>
  <si>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</si>
  <si>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</si>
  <si>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</si>
  <si>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</si>
  <si>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</si>
  <si>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</si>
  <si>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</si>
  <si>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</si>
  <si>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</si>
  <si>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</si>
  <si>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</si>
  <si>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</si>
  <si>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</si>
  <si>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</si>
  <si>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</si>
  <si>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</si>
  <si>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</si>
  <si>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</si>
  <si>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</si>
  <si>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</si>
  <si>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</si>
  <si>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</si>
  <si>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</si>
  <si>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</si>
  <si>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</si>
  <si>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</si>
  <si>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</si>
  <si>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</si>
  <si>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</si>
  <si>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</si>
  <si>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</si>
  <si>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</si>
  <si>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</si>
  <si>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</si>
  <si>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</si>
  <si>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</si>
  <si>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</si>
  <si>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</si>
  <si>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</si>
  <si>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</si>
  <si>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</si>
  <si>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</si>
  <si>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</si>
  <si>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</si>
  <si>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</si>
  <si>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</si>
  <si>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</si>
  <si>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</si>
  <si>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</si>
  <si>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</si>
  <si>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</si>
  <si>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</si>
  <si>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</si>
  <si>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</si>
  <si>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</si>
  <si>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</si>
  <si>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</si>
  <si>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</si>
  <si>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</si>
  <si>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</si>
  <si>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</si>
  <si>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</si>
  <si>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</si>
  <si>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</si>
  <si>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</si>
  <si>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</si>
  <si>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</si>
  <si>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</si>
  <si>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</si>
  <si>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</si>
  <si>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</si>
  <si>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</si>
  <si>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</si>
  <si>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</si>
  <si>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</si>
  <si>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</si>
  <si>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</si>
  <si>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</si>
  <si>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</si>
  <si>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</si>
  <si>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</si>
  <si>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</si>
  <si>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</si>
  <si>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</si>
  <si>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</si>
  <si>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</si>
  <si>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</si>
  <si>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</si>
  <si>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</si>
  <si>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</si>
  <si>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</si>
  <si>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</si>
  <si>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</si>
  <si>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</si>
  <si>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</si>
  <si>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</si>
  <si>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</si>
  <si>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</si>
  <si>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</si>
  <si>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</si>
  <si>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</si>
  <si>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</si>
  <si>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</si>
  <si>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</si>
  <si>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</si>
  <si>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</si>
  <si>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</si>
  <si>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</si>
  <si>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</si>
  <si>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</si>
  <si>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</si>
  <si>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</si>
  <si>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</si>
  <si>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</si>
  <si>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</si>
  <si>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</si>
  <si>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</si>
  <si>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</si>
  <si>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</si>
  <si>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</si>
  <si>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</si>
  <si>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</si>
  <si>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</si>
  <si>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</si>
  <si>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</si>
  <si>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</si>
  <si>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</si>
  <si>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</si>
  <si>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</si>
  <si>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</si>
  <si>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</si>
  <si>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</si>
  <si>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</si>
  <si>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</si>
  <si>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</si>
  <si>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</si>
  <si>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</si>
  <si>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</si>
  <si>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</si>
  <si>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</si>
  <si>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</si>
  <si>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</si>
  <si>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</si>
  <si>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</si>
  <si>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</si>
  <si>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</si>
  <si>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</si>
  <si>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</si>
  <si>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</si>
  <si>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</si>
  <si>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</si>
  <si>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</si>
  <si>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</si>
  <si>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</si>
  <si>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</si>
  <si>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</si>
  <si>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</si>
  <si>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</si>
  <si>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</si>
  <si>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</si>
  <si>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</si>
  <si>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</si>
  <si>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</si>
  <si>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</si>
  <si>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</si>
  <si>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</si>
  <si>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</si>
  <si>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</si>
  <si>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</si>
  <si>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</si>
  <si>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</si>
  <si>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</si>
  <si>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</si>
  <si>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</si>
  <si>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</si>
  <si>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</si>
  <si>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</si>
  <si>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</si>
  <si>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</si>
  <si>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</si>
  <si>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</si>
  <si>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</si>
  <si>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</si>
  <si>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</si>
  <si>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</si>
  <si>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</si>
  <si>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</si>
  <si>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</si>
  <si>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</si>
  <si>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</si>
  <si>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</si>
  <si>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</si>
  <si>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</si>
  <si>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</si>
  <si>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</si>
  <si>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</si>
  <si>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</si>
  <si>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</si>
  <si>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</si>
  <si>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</si>
  <si>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</si>
  <si>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</si>
  <si>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</si>
  <si>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</si>
  <si>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</si>
  <si>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</si>
  <si>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</si>
  <si>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</si>
  <si>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</si>
  <si>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</si>
  <si>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</si>
  <si>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</si>
  <si>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</si>
  <si>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</si>
  <si>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</si>
  <si>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</si>
  <si>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</si>
  <si>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</si>
  <si>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</si>
  <si>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</si>
  <si>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</si>
  <si>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</si>
  <si>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</si>
  <si>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</si>
  <si>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</si>
  <si>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</si>
  <si>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</si>
  <si>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</si>
  <si>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</si>
  <si>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</si>
  <si>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</si>
  <si>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</si>
  <si>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</si>
  <si>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</si>
  <si>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</si>
  <si>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</si>
  <si>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</si>
  <si>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</si>
  <si>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</si>
  <si>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</si>
  <si>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</si>
  <si>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</si>
  <si>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</si>
  <si>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</si>
  <si>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</si>
  <si>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</si>
  <si>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</si>
  <si>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</si>
  <si>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</si>
  <si>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</si>
  <si>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</si>
  <si>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</si>
  <si>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</si>
  <si>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</si>
  <si>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</si>
  <si>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</si>
  <si>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</si>
  <si>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</si>
  <si>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</si>
  <si>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</si>
  <si>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</si>
  <si>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</si>
  <si>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</si>
  <si>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</si>
  <si>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</si>
  <si>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</si>
  <si>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</si>
  <si>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</si>
  <si>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</si>
  <si>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</si>
  <si>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</si>
  <si>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</si>
  <si>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</si>
  <si>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</si>
  <si>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</si>
  <si>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</si>
  <si>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</si>
  <si>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</si>
  <si>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</si>
  <si>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</si>
  <si>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</si>
  <si>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</si>
  <si>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</si>
  <si>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</si>
  <si>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</si>
  <si>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</si>
  <si>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</si>
  <si>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</si>
  <si>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</si>
  <si>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</si>
  <si>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</si>
  <si>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</si>
  <si>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</si>
  <si>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</si>
  <si>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</si>
  <si>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</si>
  <si>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</si>
  <si>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</si>
  <si>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</si>
  <si>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</si>
  <si>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</si>
  <si>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</si>
  <si>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</si>
  <si>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</si>
  <si>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</si>
  <si>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</si>
  <si>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</si>
  <si>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</si>
  <si>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</si>
  <si>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</si>
  <si>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</si>
  <si>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</si>
  <si>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</si>
  <si>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</si>
  <si>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</si>
  <si>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</si>
  <si>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</si>
  <si>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</si>
  <si>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</si>
  <si>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</si>
  <si>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</si>
  <si>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</si>
  <si>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</si>
  <si>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</si>
  <si>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</si>
  <si>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</si>
  <si>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</si>
  <si>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</si>
  <si>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</si>
  <si>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</si>
  <si>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</si>
  <si>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</si>
  <si>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</si>
  <si>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</si>
  <si>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</si>
  <si>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</si>
  <si>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</si>
  <si>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</si>
  <si>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</si>
  <si>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</si>
  <si>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</si>
  <si>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</si>
  <si>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</si>
  <si>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</si>
  <si>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</si>
  <si>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</si>
  <si>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</si>
  <si>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</si>
  <si>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</si>
  <si>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</si>
  <si>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</si>
  <si>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</si>
  <si>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</si>
  <si>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</si>
  <si>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</si>
  <si>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</si>
  <si>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</si>
  <si>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</si>
  <si>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</si>
  <si>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</si>
  <si>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</si>
  <si>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</si>
  <si>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</si>
  <si>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</si>
  <si>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</si>
  <si>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</si>
  <si>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</si>
  <si>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</si>
  <si>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</si>
  <si>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</si>
  <si>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</si>
  <si>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</si>
  <si>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</si>
  <si>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</si>
  <si>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</si>
  <si>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</si>
  <si>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</si>
  <si>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</si>
  <si>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</si>
  <si>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</si>
  <si>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</si>
  <si>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</si>
  <si>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</si>
  <si>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</si>
  <si>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</si>
  <si>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</si>
  <si>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</si>
  <si>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</si>
  <si>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</si>
  <si>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</si>
  <si>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</si>
  <si>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</si>
  <si>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</si>
  <si>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</si>
  <si>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</si>
  <si>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</si>
  <si>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</si>
  <si>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</si>
  <si>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</si>
  <si>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</si>
  <si>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</si>
  <si>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</si>
  <si>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</si>
  <si>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</si>
  <si>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</si>
  <si>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</si>
  <si>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</si>
  <si>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</si>
  <si>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</si>
  <si>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</si>
  <si>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</si>
  <si>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</si>
  <si>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</si>
  <si>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</si>
  <si>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</si>
  <si>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</si>
  <si>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</si>
  <si>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</si>
  <si>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</si>
  <si>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</si>
  <si>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</si>
  <si>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</si>
  <si>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</si>
  <si>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</si>
  <si>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</si>
  <si>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</si>
  <si>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</si>
  <si>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</si>
  <si>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</si>
  <si>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</si>
  <si>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</si>
  <si>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</si>
  <si>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</si>
  <si>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</si>
  <si>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</si>
  <si>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</si>
  <si>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</si>
  <si>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</si>
  <si>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</si>
  <si>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</si>
  <si>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</si>
  <si>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</si>
  <si>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</si>
  <si>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</si>
  <si>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</si>
  <si>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</si>
  <si>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</si>
  <si>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</si>
  <si>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</si>
  <si>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</si>
  <si>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</si>
  <si>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</si>
  <si>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</si>
  <si>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</si>
  <si>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</si>
  <si>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</si>
  <si>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</si>
  <si>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</si>
  <si>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</si>
  <si>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</si>
  <si>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</si>
  <si>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</si>
  <si>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</si>
  <si>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</si>
  <si>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</si>
  <si>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</si>
  <si>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</si>
  <si>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</si>
  <si>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</si>
  <si>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</si>
  <si>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</si>
  <si>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</si>
  <si>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</si>
  <si>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</si>
  <si>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</si>
  <si>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</si>
  <si>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</si>
  <si>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</si>
  <si>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</si>
  <si>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</si>
  <si>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</si>
  <si>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</si>
  <si>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</si>
  <si>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</si>
  <si>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</si>
  <si>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</si>
  <si>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</si>
  <si>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</si>
  <si>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</si>
  <si>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</si>
  <si>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</si>
  <si>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</si>
  <si>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</si>
  <si>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</si>
  <si>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</si>
  <si>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</si>
  <si>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</si>
  <si>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</si>
  <si>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</si>
  <si>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</si>
  <si>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</si>
  <si>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</si>
  <si>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</si>
  <si>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</si>
  <si>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</si>
  <si>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</si>
  <si>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</si>
  <si>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</si>
  <si>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</si>
  <si>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</si>
  <si>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</si>
  <si>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</si>
  <si>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</si>
  <si>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</si>
  <si>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</si>
  <si>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</si>
  <si>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</si>
  <si>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</si>
  <si>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</si>
  <si>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</si>
  <si>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</si>
  <si>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</si>
  <si>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</si>
  <si>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</si>
  <si>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</si>
  <si>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</si>
  <si>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</si>
  <si>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</si>
  <si>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</si>
  <si>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</si>
  <si>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</si>
  <si>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</si>
  <si>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</si>
  <si>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</si>
  <si>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</si>
  <si>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</si>
  <si>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</si>
  <si>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</si>
  <si>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</si>
  <si>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</si>
  <si>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</si>
  <si>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</si>
  <si>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</si>
  <si>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</si>
  <si>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</si>
  <si>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</si>
  <si>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</si>
  <si>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</si>
  <si>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</si>
  <si>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</si>
  <si>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</si>
  <si>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</si>
  <si>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</si>
  <si>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</si>
  <si>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</si>
  <si>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</si>
  <si>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</si>
  <si>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</si>
  <si>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</si>
  <si>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</si>
  <si>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</si>
  <si>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</si>
  <si>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</si>
  <si>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</si>
  <si>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</si>
  <si>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</si>
  <si>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</si>
  <si>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</si>
  <si>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</si>
  <si>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</si>
  <si>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</si>
  <si>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</si>
  <si>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</si>
  <si>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</si>
  <si>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</si>
  <si>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</si>
  <si>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</si>
  <si>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</si>
  <si>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</si>
  <si>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</si>
  <si>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</si>
  <si>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</si>
  <si>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</si>
  <si>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</si>
  <si>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</si>
  <si>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</si>
  <si>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</si>
  <si>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</si>
  <si>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</si>
  <si>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</si>
  <si>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</si>
  <si>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</si>
  <si>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</si>
  <si>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</si>
  <si>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</si>
  <si>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</si>
  <si>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</si>
  <si>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</si>
  <si>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</si>
  <si>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</si>
  <si>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</si>
  <si>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</si>
  <si>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</si>
  <si>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</si>
  <si>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</si>
  <si>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</si>
  <si>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</si>
  <si>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</si>
  <si>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</si>
  <si>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</si>
  <si>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</si>
  <si>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</si>
  <si>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</si>
  <si>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</si>
  <si>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</si>
  <si>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</si>
  <si>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</si>
  <si>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</si>
  <si>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</si>
  <si>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</si>
  <si>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</si>
  <si>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</si>
  <si>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</si>
  <si>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</si>
  <si>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</si>
  <si>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</si>
  <si>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</si>
  <si>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</si>
  <si>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</si>
  <si>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</si>
  <si>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</si>
  <si>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</si>
  <si>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</si>
  <si>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</si>
  <si>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</si>
  <si>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</si>
  <si>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</si>
  <si>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</si>
  <si>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</si>
  <si>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</si>
  <si>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</si>
  <si>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</si>
  <si>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</si>
  <si>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</si>
  <si>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</si>
  <si>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</si>
  <si>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</si>
  <si>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</si>
  <si>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</si>
  <si>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</si>
  <si>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</si>
  <si>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</si>
  <si>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</si>
  <si>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</si>
  <si>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</si>
  <si>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</si>
  <si>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</si>
  <si>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</si>
  <si>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</si>
  <si>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</si>
  <si>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</si>
  <si>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</si>
  <si>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</si>
  <si>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</si>
  <si>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</si>
  <si>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</si>
  <si>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</si>
  <si>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</si>
  <si>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</si>
  <si>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</si>
  <si>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</si>
  <si>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</si>
  <si>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</si>
  <si>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</si>
  <si>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</si>
  <si>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</si>
  <si>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</si>
  <si>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</si>
  <si>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</si>
  <si>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</si>
  <si>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</si>
  <si>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</si>
  <si>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</si>
  <si>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</si>
  <si>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</si>
  <si>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</si>
  <si>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</si>
  <si>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</si>
  <si>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</si>
  <si>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</si>
  <si>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</si>
  <si>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</si>
  <si>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</si>
  <si>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</si>
  <si>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</si>
  <si>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</si>
  <si>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</si>
  <si>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</si>
  <si>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</si>
  <si>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</si>
  <si>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</si>
  <si>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</si>
  <si>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</si>
  <si>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</si>
  <si>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</si>
  <si>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</si>
  <si>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</si>
  <si>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</si>
  <si>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</si>
  <si>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</si>
  <si>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</si>
  <si>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</si>
  <si>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</si>
  <si>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</si>
  <si>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</si>
  <si>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</si>
  <si>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</si>
  <si>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</si>
  <si>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</si>
  <si>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</si>
  <si>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</si>
  <si>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</si>
  <si>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</si>
  <si>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</si>
  <si>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</si>
  <si>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</si>
  <si>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</si>
  <si>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</si>
  <si>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</si>
  <si>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</si>
  <si>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</si>
  <si>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</si>
  <si>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</si>
  <si>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</si>
  <si>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</si>
  <si>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</si>
  <si>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</si>
  <si>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</si>
  <si>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</si>
  <si>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</si>
  <si>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</si>
  <si>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</si>
  <si>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</si>
  <si>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</si>
  <si>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</si>
  <si>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</si>
  <si>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</si>
  <si>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</si>
  <si>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</si>
  <si>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</si>
  <si>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</si>
  <si>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</si>
  <si>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</si>
  <si>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</si>
  <si>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</si>
  <si>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</si>
  <si>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</si>
  <si>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</si>
  <si>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</si>
  <si>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</si>
  <si>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</si>
  <si>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</si>
  <si>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</si>
  <si>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</si>
  <si>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</si>
  <si>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</si>
  <si>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</si>
  <si>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</si>
  <si>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</si>
  <si>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</si>
  <si>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</si>
  <si>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</si>
  <si>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</si>
  <si>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</si>
  <si>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</si>
  <si>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</si>
  <si>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</si>
  <si>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</si>
  <si>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</si>
  <si>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</si>
  <si>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</si>
  <si>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</si>
  <si>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</si>
  <si>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</si>
  <si>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</si>
  <si>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</si>
  <si>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</si>
  <si>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</si>
  <si>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</si>
  <si>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</si>
  <si>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</si>
  <si>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</si>
  <si>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</si>
  <si>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</si>
  <si>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</si>
  <si>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</si>
  <si>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</si>
  <si>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</si>
  <si>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</si>
  <si>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</si>
  <si>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</si>
  <si>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</si>
  <si>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</si>
  <si>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</si>
  <si>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</si>
  <si>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</si>
  <si>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</si>
  <si>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</si>
  <si>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</si>
  <si>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</si>
  <si>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</si>
  <si>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</si>
  <si>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</si>
  <si>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</si>
  <si>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</si>
  <si>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</si>
  <si>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</si>
  <si>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</si>
  <si>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</si>
  <si>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</si>
  <si>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</si>
  <si>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</si>
  <si>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</si>
  <si>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</si>
  <si>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</si>
  <si>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</si>
  <si>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</si>
  <si>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</si>
  <si>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</si>
  <si>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</si>
  <si>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</si>
  <si>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</si>
  <si>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</si>
  <si>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</si>
  <si>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</si>
  <si>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</si>
  <si>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</si>
  <si>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</si>
  <si>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</si>
  <si>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</si>
  <si>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</si>
  <si>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</si>
  <si>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</si>
  <si>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</si>
  <si>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</si>
  <si>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</si>
  <si>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</si>
  <si>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</si>
  <si>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</si>
  <si>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</si>
  <si>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</si>
  <si>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</si>
  <si>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</si>
  <si>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</si>
  <si>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</si>
  <si>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</si>
  <si>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</si>
  <si>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</si>
  <si>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</si>
  <si>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</si>
  <si>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</si>
  <si>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</si>
  <si>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</si>
  <si>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</si>
  <si>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</si>
  <si>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</si>
  <si>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</si>
  <si>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</si>
  <si>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</si>
  <si>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</si>
  <si>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</si>
  <si>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</si>
  <si>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</si>
  <si>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</si>
  <si>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</si>
  <si>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</si>
  <si>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</si>
  <si>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</si>
  <si>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</si>
  <si>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</si>
  <si>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</si>
  <si>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</si>
  <si>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</si>
  <si>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</si>
  <si>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</si>
  <si>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</si>
  <si>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</si>
  <si>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</si>
  <si>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</si>
  <si>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</si>
  <si>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</si>
  <si>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</si>
  <si>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</si>
  <si>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</si>
  <si>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</si>
  <si>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</si>
  <si>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</si>
  <si>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</si>
  <si>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</si>
  <si>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</si>
  <si>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</si>
  <si>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</si>
  <si>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</si>
  <si>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</si>
  <si>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</si>
  <si>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</si>
  <si>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</si>
  <si>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</si>
  <si>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</si>
  <si>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</si>
  <si>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</si>
  <si>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</si>
  <si>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</si>
  <si>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</si>
  <si>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</si>
  <si>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</si>
  <si>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</si>
  <si>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</si>
  <si>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</si>
  <si>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</si>
  <si>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</si>
  <si>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</si>
  <si>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</si>
  <si>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</si>
  <si>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</si>
  <si>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</si>
  <si>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</si>
  <si>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</si>
  <si>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</si>
  <si>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</si>
  <si>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</si>
  <si>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</si>
  <si>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</si>
  <si>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</si>
  <si>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</si>
  <si>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</si>
  <si>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</si>
  <si>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</si>
  <si>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</si>
  <si>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</si>
  <si>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</si>
  <si>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</si>
  <si>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</si>
  <si>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</si>
  <si>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</si>
  <si>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</si>
  <si>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</si>
  <si>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</si>
  <si>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</si>
  <si>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</si>
  <si>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</si>
  <si>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</si>
  <si>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</si>
  <si>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</si>
  <si>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</si>
  <si>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</si>
  <si>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</si>
  <si>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</si>
  <si>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</si>
  <si>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</si>
  <si>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</si>
  <si>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</si>
  <si>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</si>
  <si>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</si>
  <si>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</si>
  <si>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</si>
  <si>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</si>
  <si>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</si>
  <si>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</si>
  <si>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</si>
  <si>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</si>
  <si>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</si>
  <si>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</si>
  <si>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</si>
  <si>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</si>
  <si>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</si>
  <si>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</si>
  <si>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</si>
  <si>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</si>
  <si>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</si>
  <si>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</si>
  <si>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</si>
  <si>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</si>
  <si>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</si>
  <si>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</si>
  <si>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</si>
  <si>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</si>
  <si>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</si>
  <si>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</si>
  <si>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</si>
  <si>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</si>
  <si>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</si>
  <si>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</si>
  <si>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</si>
  <si>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</si>
  <si>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</si>
  <si>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</si>
  <si>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</si>
  <si>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</si>
  <si>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</si>
  <si>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</si>
  <si>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</si>
  <si>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</si>
  <si>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</si>
  <si>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</si>
  <si>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</si>
  <si>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</si>
  <si>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</si>
  <si>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</si>
  <si>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</si>
  <si>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</si>
  <si>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</si>
  <si>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</si>
  <si>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</si>
  <si>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</si>
  <si>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</si>
  <si>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</si>
  <si>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</si>
  <si>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</si>
  <si>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</si>
  <si>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</si>
  <si>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</si>
  <si>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</si>
  <si>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</si>
  <si>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</si>
  <si>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</si>
  <si>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</si>
  <si>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</si>
  <si>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</si>
  <si>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</si>
  <si>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</si>
  <si>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</si>
  <si>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</si>
  <si>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</si>
  <si>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</si>
  <si>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</si>
  <si>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</si>
  <si>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</si>
  <si>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</si>
  <si>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</si>
  <si>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</si>
  <si>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</si>
  <si>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</si>
  <si>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</si>
  <si>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</si>
  <si>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</si>
  <si>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</si>
  <si>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</si>
  <si>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</si>
  <si>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</si>
  <si>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</si>
  <si>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</si>
  <si>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</si>
  <si>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</si>
  <si>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</si>
  <si>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</si>
  <si>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</si>
  <si>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</si>
  <si>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</si>
  <si>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</si>
  <si>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</si>
  <si>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</si>
  <si>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</si>
  <si>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</si>
  <si>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</si>
  <si>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</si>
  <si>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</si>
  <si>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</si>
  <si>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</si>
  <si>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</si>
  <si>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</si>
  <si>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</si>
  <si>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</si>
  <si>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</si>
  <si>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</si>
  <si>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</si>
  <si>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</si>
  <si>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</si>
  <si>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</si>
  <si>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</si>
  <si>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</si>
  <si>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</si>
  <si>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</si>
  <si>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</si>
  <si>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</si>
  <si>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</si>
  <si>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</si>
  <si>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</si>
  <si>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</si>
  <si>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</si>
  <si>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</si>
  <si>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</si>
  <si>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</si>
  <si>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</si>
  <si>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</si>
  <si>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</si>
  <si>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</si>
  <si>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</si>
  <si>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</si>
  <si>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</si>
  <si>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</si>
  <si>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</si>
  <si>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</si>
  <si>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</si>
  <si>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</si>
  <si>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</si>
  <si>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</si>
  <si>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</si>
  <si>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</si>
  <si>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</si>
  <si>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</si>
  <si>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</si>
  <si>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</si>
  <si>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</si>
  <si>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</si>
  <si>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</si>
  <si>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</si>
  <si>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</si>
  <si>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</si>
  <si>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</si>
  <si>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</si>
  <si>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</si>
  <si>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</si>
  <si>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</si>
  <si>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</si>
  <si>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</si>
  <si>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</si>
  <si>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</si>
  <si>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</si>
  <si>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</si>
  <si>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</si>
  <si>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</si>
  <si>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</si>
  <si>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</si>
  <si>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</si>
  <si>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</si>
  <si>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</si>
  <si>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</si>
  <si>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</si>
  <si>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</si>
  <si>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</si>
  <si>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</si>
  <si>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</si>
  <si>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</si>
  <si>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</si>
  <si>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</si>
  <si>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</si>
  <si>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</si>
  <si>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</si>
  <si>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</si>
  <si>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</si>
  <si>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</si>
  <si>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</si>
  <si>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</si>
  <si>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</si>
  <si>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</si>
  <si>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</si>
  <si>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</si>
  <si>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</si>
  <si>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</si>
  <si>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</si>
  <si>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</si>
  <si>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</si>
  <si>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</si>
  <si>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</si>
  <si>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</si>
  <si>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</si>
  <si>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</si>
  <si>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</si>
  <si>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</si>
  <si>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</si>
  <si>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</si>
  <si>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</si>
  <si>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</si>
  <si>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</si>
  <si>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</si>
  <si>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</si>
  <si>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</si>
  <si>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</si>
  <si>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</si>
  <si>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</si>
  <si>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</si>
  <si>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</si>
  <si>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</si>
  <si>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</si>
  <si>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</si>
  <si>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</si>
  <si>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</si>
  <si>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</si>
  <si>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</si>
  <si>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</si>
  <si>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</si>
  <si>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</si>
  <si>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</si>
  <si>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</si>
  <si>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</si>
  <si>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</si>
  <si>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</si>
  <si>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</si>
  <si>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</si>
  <si>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</si>
  <si>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</si>
  <si>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</si>
  <si>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</si>
  <si>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</si>
  <si>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</si>
  <si>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</si>
  <si>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</si>
  <si>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</si>
  <si>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</si>
  <si>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</si>
  <si>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</si>
  <si>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</si>
  <si>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</si>
  <si>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</si>
  <si>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</si>
  <si>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</si>
  <si>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</si>
  <si>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</si>
  <si>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</si>
  <si>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</si>
  <si>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</si>
  <si>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</si>
  <si>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</si>
  <si>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</si>
  <si>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</si>
  <si>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</si>
  <si>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</si>
  <si>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</si>
  <si>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</si>
  <si>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</si>
  <si>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</si>
  <si>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</si>
  <si>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</si>
  <si>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</si>
  <si>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</si>
  <si>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</si>
  <si>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</si>
  <si>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</si>
  <si>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</si>
  <si>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</si>
  <si>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</si>
  <si>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</si>
  <si>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</si>
  <si>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</si>
  <si>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</si>
  <si>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</si>
  <si>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</si>
  <si>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</si>
  <si>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</si>
  <si>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</si>
  <si>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</si>
  <si>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</si>
  <si>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</si>
  <si>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</si>
  <si>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</si>
  <si>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</si>
  <si>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</si>
  <si>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</si>
  <si>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</si>
  <si>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</si>
  <si>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</si>
  <si>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</si>
  <si>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</si>
  <si>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</si>
  <si>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</si>
  <si>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</si>
  <si>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</si>
  <si>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</si>
  <si>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</si>
  <si>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</si>
  <si>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</si>
  <si>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</si>
  <si>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</si>
  <si>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</si>
  <si>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</si>
  <si>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</si>
  <si>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</si>
  <si>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</si>
  <si>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</si>
  <si>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</si>
  <si>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</si>
  <si>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</si>
  <si>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</si>
  <si>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</si>
  <si>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</si>
  <si>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</si>
  <si>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</si>
  <si>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</si>
  <si>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</si>
  <si>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</si>
  <si>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</si>
  <si>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</si>
  <si>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</si>
  <si>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</si>
  <si>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</si>
  <si>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</si>
  <si>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</si>
  <si>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</si>
  <si>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</si>
  <si>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</si>
  <si>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</si>
  <si>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</si>
  <si>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</si>
  <si>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</si>
  <si>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</si>
  <si>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</si>
  <si>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</si>
  <si>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</si>
  <si>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</si>
  <si>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</si>
  <si>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</si>
  <si>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</si>
  <si>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</si>
  <si>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</si>
  <si>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</si>
  <si>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</si>
  <si>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</si>
  <si>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</si>
  <si>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</si>
  <si>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</si>
  <si>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</si>
  <si>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</si>
  <si>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</si>
  <si>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</si>
  <si>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</si>
  <si>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</si>
  <si>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</si>
  <si>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</si>
  <si>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</si>
  <si>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</si>
  <si>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</si>
  <si>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</si>
  <si>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</si>
  <si>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</si>
  <si>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</si>
  <si>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</si>
  <si>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</si>
  <si>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</si>
  <si>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</si>
  <si>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</si>
  <si>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</si>
  <si>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</si>
  <si>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</si>
  <si>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</si>
  <si>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</si>
  <si>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</si>
  <si>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</si>
  <si>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</si>
  <si>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</si>
  <si>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</si>
  <si>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</si>
  <si>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</si>
  <si>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</si>
  <si>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</si>
  <si>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</si>
  <si>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</si>
  <si>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</si>
  <si>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</si>
  <si>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</si>
  <si>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</si>
  <si>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</si>
  <si>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</si>
  <si>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</si>
  <si>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</si>
  <si>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</si>
  <si>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</si>
  <si>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</si>
  <si>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</si>
  <si>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</si>
  <si>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</si>
  <si>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</si>
  <si>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</si>
  <si>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</si>
  <si>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</si>
  <si>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</si>
  <si>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</si>
  <si>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</si>
  <si>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</si>
  <si>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</si>
  <si>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</si>
  <si>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</si>
  <si>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</si>
  <si>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</si>
  <si>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</si>
  <si>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</si>
  <si>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</si>
  <si>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</si>
  <si>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</si>
  <si>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</si>
  <si>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</si>
  <si>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</si>
  <si>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</si>
  <si>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</si>
  <si>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</si>
  <si>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</si>
  <si>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</si>
  <si>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</si>
  <si>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</si>
  <si>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</si>
  <si>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</si>
  <si>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</si>
  <si>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</si>
  <si>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</si>
  <si>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</si>
  <si>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</si>
  <si>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</si>
  <si>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</si>
  <si>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</si>
  <si>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</si>
  <si>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</si>
  <si>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</si>
  <si>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</si>
  <si>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</si>
  <si>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</si>
  <si>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</si>
  <si>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</si>
  <si>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</si>
  <si>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</si>
  <si>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</si>
  <si>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</si>
  <si>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</si>
  <si>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</si>
  <si>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</si>
  <si>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</si>
  <si>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</si>
  <si>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</si>
  <si>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</si>
  <si>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</si>
  <si>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</si>
  <si>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</si>
  <si>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</si>
  <si>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</si>
  <si>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</si>
  <si>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</si>
  <si>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</si>
  <si>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</si>
  <si>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</si>
  <si>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</si>
  <si>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</si>
  <si>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</si>
  <si>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</si>
  <si>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</si>
  <si>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</si>
  <si>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</si>
  <si>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</si>
  <si>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</si>
  <si>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</si>
  <si>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</si>
  <si>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</si>
  <si>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</si>
  <si>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</si>
  <si>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</si>
  <si>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</si>
  <si>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</si>
  <si>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</si>
  <si>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</si>
  <si>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</si>
  <si>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</si>
  <si>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</si>
  <si>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</si>
  <si>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</si>
  <si>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</si>
  <si>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</si>
  <si>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</si>
  <si>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</si>
  <si>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</si>
  <si>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</si>
  <si>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</si>
  <si>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</si>
  <si>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</si>
  <si>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</si>
  <si>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</si>
  <si>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</si>
  <si>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</si>
  <si>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</si>
  <si>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</si>
  <si>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</si>
  <si>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</si>
  <si>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</si>
  <si>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</si>
  <si>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</si>
  <si>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</si>
  <si>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</si>
  <si>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</si>
  <si>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</si>
  <si>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</si>
  <si>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</si>
  <si>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</si>
  <si>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</si>
  <si>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</si>
  <si>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</si>
  <si>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</si>
  <si>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</si>
  <si>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</si>
  <si>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</si>
  <si>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</si>
  <si>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</si>
  <si>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</si>
  <si>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</si>
  <si>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</si>
  <si>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</si>
  <si>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</si>
  <si>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</si>
  <si>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</si>
  <si>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</si>
  <si>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</si>
  <si>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</si>
  <si>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</si>
  <si>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</si>
  <si>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</si>
  <si>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</si>
  <si>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</si>
  <si>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</si>
  <si>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</si>
  <si>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</si>
  <si>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</si>
  <si>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</si>
  <si>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</si>
  <si>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</si>
  <si>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</si>
  <si>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</si>
  <si>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</si>
  <si>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</si>
  <si>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</si>
  <si>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</si>
  <si>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</si>
  <si>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</si>
  <si>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</si>
  <si>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</si>
  <si>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</si>
  <si>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</si>
  <si>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</si>
  <si>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</si>
  <si>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</si>
  <si>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</si>
  <si>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</si>
  <si>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</si>
  <si>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</si>
  <si>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</si>
  <si>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</si>
  <si>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</si>
  <si>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</si>
  <si>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</si>
  <si>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</si>
  <si>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</si>
  <si>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</si>
  <si>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</si>
  <si>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</si>
  <si>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</si>
  <si>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</si>
  <si>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</si>
  <si>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</si>
  <si>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</si>
  <si>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</si>
  <si>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</si>
  <si>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</si>
  <si>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</si>
  <si>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</si>
  <si>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</si>
  <si>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</si>
  <si>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</si>
  <si>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</si>
  <si>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</si>
  <si>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</si>
  <si>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</si>
  <si>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</si>
  <si>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</si>
  <si>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</si>
  <si>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</si>
  <si>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</si>
  <si>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</si>
  <si>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</si>
  <si>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</si>
  <si>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</si>
  <si>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</si>
  <si>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</si>
  <si>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</si>
  <si>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</si>
  <si>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</si>
  <si>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</si>
  <si>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</si>
  <si>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</si>
  <si>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</si>
  <si>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</si>
  <si>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</si>
  <si>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</si>
  <si>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</si>
  <si>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</si>
  <si>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</si>
  <si>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</si>
  <si>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</si>
  <si>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</si>
  <si>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</si>
  <si>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</si>
  <si>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</si>
  <si>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</si>
  <si>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</si>
  <si>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</si>
  <si>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</si>
  <si>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</si>
  <si>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</si>
  <si>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</si>
  <si>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</si>
  <si>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</si>
  <si>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</si>
  <si>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</si>
  <si>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</si>
  <si>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</si>
  <si>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</si>
  <si>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</si>
  <si>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</si>
  <si>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</si>
  <si>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</si>
  <si>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</si>
  <si>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</si>
  <si>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</si>
  <si>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</si>
  <si>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</si>
  <si>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</si>
  <si>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</si>
  <si>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</si>
  <si>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</si>
  <si>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</si>
  <si>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</si>
  <si>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</si>
  <si>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</si>
  <si>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</si>
  <si>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</si>
  <si>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</si>
  <si>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</si>
  <si>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</si>
  <si>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</si>
  <si>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</si>
  <si>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</si>
  <si>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</si>
  <si>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</si>
  <si>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</si>
  <si>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</si>
  <si>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</si>
  <si>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</si>
  <si>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</si>
  <si>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</si>
  <si>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</si>
  <si>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</si>
  <si>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</si>
  <si>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</si>
  <si>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</si>
  <si>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</si>
  <si>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</si>
  <si>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</si>
  <si>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</si>
  <si>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</si>
  <si>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</si>
  <si>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</si>
  <si>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</si>
  <si>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</si>
  <si>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</si>
  <si>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</si>
  <si>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</si>
  <si>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</si>
  <si>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</si>
  <si>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</si>
  <si>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</si>
  <si>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</si>
  <si>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</si>
  <si>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</si>
  <si>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</si>
  <si>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</si>
  <si>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</si>
  <si>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</si>
  <si>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</si>
  <si>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</si>
  <si>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</si>
  <si>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</si>
  <si>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</si>
  <si>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</si>
  <si>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</si>
  <si>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</si>
  <si>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</si>
  <si>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</si>
  <si>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</si>
  <si>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</si>
  <si>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</si>
  <si>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</si>
  <si>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</si>
  <si>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</si>
  <si>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</si>
  <si>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</si>
  <si>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</si>
  <si>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</si>
  <si>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</si>
  <si>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</si>
  <si>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</si>
  <si>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</si>
  <si>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</si>
  <si>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</si>
  <si>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</si>
  <si>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</si>
  <si>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</si>
  <si>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</si>
  <si>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</si>
  <si>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</si>
  <si>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</si>
  <si>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</si>
  <si>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</si>
  <si>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</si>
  <si>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</si>
  <si>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</si>
  <si>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</si>
  <si>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</si>
  <si>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</si>
  <si>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</si>
  <si>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</si>
  <si>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</si>
  <si>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</si>
  <si>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</si>
  <si>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</si>
  <si>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</si>
  <si>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</si>
  <si>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</si>
  <si>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</si>
  <si>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</si>
  <si>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</si>
  <si>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</si>
  <si>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</si>
  <si>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</si>
  <si>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</si>
  <si>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</si>
  <si>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</si>
  <si>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</si>
  <si>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</si>
  <si>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</si>
  <si>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</si>
  <si>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</si>
  <si>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</si>
  <si>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</si>
  <si>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</si>
  <si>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</si>
  <si>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</si>
  <si>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</si>
  <si>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</si>
  <si>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</si>
  <si>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</si>
  <si>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</si>
  <si>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</si>
  <si>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</si>
  <si>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</si>
  <si>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</si>
  <si>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</si>
  <si>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</si>
  <si>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</si>
  <si>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</si>
  <si>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</si>
  <si>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</si>
  <si>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</si>
  <si>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</si>
  <si>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</si>
  <si>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</si>
  <si>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</si>
  <si>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</si>
  <si>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</si>
  <si>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</si>
  <si>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</si>
  <si>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</si>
  <si>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</si>
  <si>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</si>
  <si>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</si>
  <si>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</si>
  <si>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</si>
  <si>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</si>
  <si>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</si>
  <si>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</si>
  <si>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</si>
  <si>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</si>
  <si>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</si>
  <si>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</si>
  <si>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</si>
  <si>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</si>
  <si>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</si>
  <si>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</si>
  <si>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</si>
  <si>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</si>
  <si>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</si>
  <si>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</si>
  <si>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</si>
  <si>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</si>
  <si>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</si>
  <si>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</si>
  <si>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</si>
  <si>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</si>
  <si>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</si>
  <si>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</si>
  <si>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</si>
  <si>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</si>
  <si>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</si>
  <si>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</si>
  <si>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</si>
  <si>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</si>
  <si>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</si>
  <si>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</si>
  <si>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</si>
  <si>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</si>
  <si>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</si>
  <si>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</si>
  <si>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</si>
  <si>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</si>
  <si>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</si>
  <si>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</si>
  <si>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</si>
  <si>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</si>
  <si>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</si>
  <si>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</si>
  <si>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</si>
  <si>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</si>
  <si>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</si>
  <si>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</si>
  <si>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</si>
  <si>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</si>
  <si>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</si>
  <si>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</si>
  <si>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</si>
  <si>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</si>
  <si>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</si>
  <si>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</si>
  <si>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</si>
  <si>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</si>
  <si>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</si>
  <si>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</si>
  <si>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</si>
  <si>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</si>
  <si>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</si>
  <si>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</si>
  <si>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</si>
  <si>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</si>
  <si>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</si>
  <si>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</si>
  <si>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</si>
  <si>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</si>
  <si>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</si>
  <si>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</si>
  <si>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</si>
  <si>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</si>
  <si>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</si>
  <si>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</si>
  <si>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</si>
  <si>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</si>
  <si>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</si>
  <si>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</si>
  <si>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</si>
  <si>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</si>
  <si>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</si>
  <si>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</si>
  <si>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</si>
  <si>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</si>
  <si>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</si>
  <si>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</si>
  <si>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</si>
  <si>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</si>
  <si>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</si>
  <si>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</si>
  <si>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</si>
  <si>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</si>
  <si>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</si>
  <si>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</si>
  <si>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</si>
  <si>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</si>
  <si>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</si>
  <si>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</si>
  <si>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</si>
  <si>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</si>
  <si>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</si>
  <si>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</si>
  <si>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</si>
  <si>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</si>
  <si>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</si>
  <si>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</si>
  <si>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</si>
  <si>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</si>
  <si>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</si>
  <si>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</si>
  <si>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</si>
  <si>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</si>
  <si>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</si>
  <si>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</si>
  <si>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</si>
  <si>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</si>
  <si>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</si>
  <si>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</si>
  <si>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</si>
  <si>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</si>
  <si>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</si>
  <si>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</si>
  <si>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</si>
  <si>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</si>
  <si>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</si>
  <si>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</si>
  <si>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</si>
  <si>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</si>
  <si>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</si>
  <si>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</si>
  <si>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</si>
  <si>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</si>
  <si>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</si>
  <si>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</si>
  <si>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</si>
  <si>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</si>
  <si>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</si>
  <si>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</si>
  <si>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</si>
  <si>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</si>
  <si>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</si>
  <si>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</si>
  <si>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</si>
  <si>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</si>
  <si>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</si>
  <si>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</si>
  <si>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</si>
  <si>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</si>
  <si>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</si>
  <si>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</si>
  <si>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</si>
  <si>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</si>
  <si>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</si>
  <si>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</si>
  <si>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</si>
  <si>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</si>
  <si>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</si>
  <si>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</si>
  <si>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</si>
  <si>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</si>
  <si>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</si>
  <si>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</si>
  <si>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</si>
  <si>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</si>
  <si>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</si>
  <si>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</si>
  <si>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</si>
  <si>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</si>
  <si>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</si>
  <si>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</si>
  <si>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</si>
  <si>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</si>
  <si>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</si>
  <si>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</si>
  <si>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</si>
  <si>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</si>
  <si>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</si>
  <si>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</si>
  <si>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</si>
  <si>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</si>
  <si>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</si>
  <si>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</si>
  <si>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</si>
  <si>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</si>
  <si>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</si>
  <si>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</si>
  <si>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</si>
  <si>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</si>
  <si>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</si>
  <si>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</si>
  <si>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</si>
  <si>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</si>
  <si>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</si>
  <si>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</si>
  <si>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</si>
  <si>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</si>
  <si>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</si>
  <si>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</si>
  <si>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</si>
  <si>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</si>
  <si>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</si>
  <si>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</si>
  <si>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</si>
  <si>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</si>
  <si>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</si>
  <si>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</si>
  <si>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</si>
  <si>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</si>
  <si>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</si>
  <si>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</si>
  <si>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</si>
  <si>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</si>
  <si>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</si>
  <si>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</si>
  <si>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</si>
  <si>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</si>
  <si>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</si>
  <si>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</si>
  <si>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</si>
  <si>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</si>
  <si>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</si>
  <si>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</si>
  <si>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</si>
  <si>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</si>
  <si>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</si>
  <si>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</si>
  <si>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</si>
  <si>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</si>
  <si>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</si>
  <si>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</si>
  <si>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</si>
  <si>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</si>
  <si>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</si>
  <si>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</si>
  <si>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</si>
  <si>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</si>
  <si>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</si>
  <si>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</si>
  <si>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</si>
  <si>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</si>
  <si>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</si>
  <si>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</si>
  <si>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</si>
  <si>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</si>
  <si>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</si>
  <si>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</si>
  <si>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</si>
  <si>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</si>
  <si>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</si>
  <si>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</si>
  <si>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</si>
  <si>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</si>
  <si>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</si>
  <si>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</si>
  <si>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</si>
  <si>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</si>
  <si>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</si>
  <si>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</si>
  <si>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</si>
  <si>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</si>
  <si>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</si>
  <si>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</si>
  <si>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</si>
  <si>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</si>
  <si>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</si>
  <si>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</si>
  <si>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</si>
  <si>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</si>
  <si>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</si>
  <si>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</si>
  <si>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</si>
  <si>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</si>
  <si>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</si>
  <si>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</si>
  <si>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</si>
  <si>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</si>
  <si>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</si>
  <si>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</si>
  <si>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</si>
  <si>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</si>
  <si>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</si>
  <si>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</si>
  <si>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</si>
  <si>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</si>
  <si>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</si>
  <si>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</si>
  <si>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</si>
  <si>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</si>
  <si>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</si>
  <si>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</si>
  <si>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</si>
  <si>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</si>
  <si>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</si>
  <si>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</si>
  <si>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</si>
  <si>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</si>
  <si>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</si>
  <si>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</si>
  <si>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</si>
  <si>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</si>
  <si>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</si>
  <si>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</si>
  <si>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</si>
  <si>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</si>
  <si>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</si>
  <si>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</si>
  <si>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</si>
  <si>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</si>
  <si>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</si>
  <si>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</si>
  <si>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</si>
  <si>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</si>
  <si>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</si>
  <si>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</si>
  <si>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</si>
  <si>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</si>
  <si>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</si>
  <si>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</si>
  <si>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</si>
  <si>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</si>
  <si>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</si>
  <si>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</si>
  <si>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</si>
  <si>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</si>
  <si>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</si>
  <si>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</si>
  <si>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</si>
  <si>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</si>
  <si>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</si>
  <si>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</si>
  <si>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</si>
  <si>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</si>
  <si>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</si>
  <si>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</si>
  <si>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</si>
  <si>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</si>
  <si>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</si>
  <si>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</si>
  <si>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</si>
  <si>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</si>
  <si>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</si>
  <si>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</si>
  <si>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</si>
  <si>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</si>
  <si>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</si>
  <si>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</si>
  <si>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</si>
  <si>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</si>
  <si>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</si>
  <si>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</si>
  <si>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</si>
  <si>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</si>
  <si>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</si>
  <si>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</si>
  <si>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</si>
  <si>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</si>
  <si>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</si>
  <si>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</si>
  <si>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</si>
  <si>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</si>
  <si>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</si>
  <si>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</si>
  <si>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</si>
  <si>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</si>
  <si>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</si>
  <si>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</si>
  <si>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</si>
  <si>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</si>
  <si>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</si>
  <si>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</si>
  <si>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</si>
  <si>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</si>
  <si>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</si>
  <si>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</si>
  <si>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</si>
  <si>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</si>
  <si>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</si>
  <si>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</si>
  <si>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</si>
  <si>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</si>
  <si>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</si>
  <si>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</si>
  <si>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</si>
  <si>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</si>
  <si>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</si>
  <si>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</si>
  <si>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</si>
  <si>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</si>
  <si>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</si>
  <si>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</si>
  <si>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</si>
  <si>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</si>
  <si>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</si>
  <si>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</si>
  <si>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</si>
  <si>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</si>
  <si>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</si>
  <si>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</si>
  <si>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</si>
  <si>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</si>
  <si>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</si>
  <si>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</si>
  <si>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</si>
  <si>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</si>
  <si>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</si>
  <si>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</si>
  <si>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</si>
  <si>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</si>
  <si>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</si>
  <si>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</si>
  <si>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</si>
  <si>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</si>
  <si>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</si>
  <si>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</si>
  <si>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</si>
  <si>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</si>
  <si>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</si>
  <si>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</si>
  <si>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</si>
  <si>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</si>
  <si>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</si>
  <si>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</si>
  <si>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</si>
  <si>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</si>
  <si>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</si>
  <si>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</si>
  <si>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</si>
  <si>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</si>
  <si>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</si>
  <si>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</si>
  <si>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</si>
  <si>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</si>
  <si>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</si>
  <si>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</si>
  <si>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</si>
  <si>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</si>
  <si>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</si>
  <si>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</si>
  <si>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</si>
  <si>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</si>
  <si>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</si>
  <si>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</si>
  <si>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</si>
  <si>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</si>
  <si>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</si>
  <si>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</si>
  <si>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</si>
  <si>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</si>
  <si>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</si>
  <si>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</si>
  <si>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</si>
  <si>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</si>
  <si>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</si>
  <si>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</si>
  <si>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</si>
  <si>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</si>
  <si>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</si>
  <si>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</si>
  <si>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</si>
  <si>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</si>
  <si>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</si>
  <si>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</si>
  <si>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</si>
  <si>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</si>
  <si>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</si>
  <si>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</si>
  <si>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</si>
  <si>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</si>
  <si>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</si>
  <si>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</si>
  <si>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</si>
  <si>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</si>
  <si>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</si>
  <si>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</si>
  <si>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</si>
  <si>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</si>
  <si>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</si>
  <si>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</si>
  <si>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</si>
  <si>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</si>
  <si>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</si>
  <si>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</si>
  <si>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</si>
  <si>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</si>
  <si>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</si>
  <si>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</si>
  <si>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</si>
  <si>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</si>
  <si>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</si>
  <si>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</si>
  <si>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</si>
  <si>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</si>
  <si>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</si>
  <si>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</si>
  <si>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</si>
  <si>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</si>
  <si>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</si>
  <si>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</si>
  <si>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</si>
  <si>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</si>
  <si>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</si>
  <si>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</si>
  <si>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</si>
  <si>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</si>
  <si>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</si>
  <si>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</si>
  <si>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</si>
  <si>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</si>
  <si>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</si>
  <si>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</si>
  <si>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</si>
  <si>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</si>
  <si>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</si>
  <si>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</si>
  <si>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</si>
  <si>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</si>
  <si>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</si>
  <si>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</si>
  <si>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</si>
  <si>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</si>
  <si>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</si>
  <si>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</si>
  <si>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</si>
  <si>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</si>
  <si>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</si>
  <si>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</si>
  <si>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</si>
  <si>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</si>
  <si>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</si>
  <si>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</si>
  <si>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</si>
  <si>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</si>
  <si>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</si>
  <si>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</si>
  <si>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</si>
  <si>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</si>
  <si>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</si>
  <si>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</si>
  <si>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</si>
  <si>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</si>
  <si>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</si>
  <si>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</si>
  <si>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</si>
  <si>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</si>
  <si>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</si>
  <si>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</si>
  <si>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</si>
  <si>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</si>
  <si>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</si>
  <si>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</si>
  <si>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</si>
  <si>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</si>
  <si>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</si>
  <si>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</si>
  <si>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</si>
  <si>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</si>
  <si>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</si>
  <si>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</si>
  <si>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</si>
  <si>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</si>
  <si>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</si>
  <si>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</si>
  <si>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</si>
  <si>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</si>
  <si>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</si>
  <si>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</si>
  <si>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</si>
  <si>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</si>
  <si>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</si>
  <si>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</si>
  <si>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</si>
  <si>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</si>
  <si>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</si>
  <si>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</si>
  <si>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</si>
  <si>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</si>
  <si>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</si>
  <si>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</si>
  <si>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</si>
  <si>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</si>
  <si>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</si>
  <si>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</si>
  <si>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</si>
  <si>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</si>
  <si>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</si>
  <si>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</si>
  <si>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</si>
  <si>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</si>
  <si>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</si>
  <si>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</si>
  <si>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</si>
  <si>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</si>
  <si>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</si>
  <si>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</si>
  <si>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</si>
  <si>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</si>
  <si>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</si>
  <si>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</si>
  <si>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</si>
  <si>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</si>
  <si>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</si>
  <si>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</si>
  <si>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</si>
  <si>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</si>
  <si>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</si>
  <si>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</si>
  <si>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</si>
  <si>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</si>
  <si>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</si>
  <si>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</si>
  <si>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</si>
  <si>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</si>
  <si>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</si>
  <si>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</si>
  <si>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</si>
  <si>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</si>
  <si>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</si>
  <si>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</si>
  <si>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</si>
  <si>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</si>
  <si>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</si>
  <si>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</si>
  <si>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</si>
  <si>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</si>
  <si>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</si>
  <si>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</si>
  <si>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</si>
  <si>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</si>
  <si>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</si>
  <si>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</si>
  <si>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</si>
  <si>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</si>
  <si>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</si>
  <si>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</si>
  <si>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</si>
  <si>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</si>
  <si>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</si>
  <si>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</si>
  <si>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</si>
  <si>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</si>
  <si>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</si>
  <si>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</si>
  <si>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</si>
  <si>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</si>
  <si>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</si>
  <si>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</si>
  <si>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</si>
  <si>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</si>
  <si>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</si>
  <si>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</si>
  <si>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</si>
  <si>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</si>
  <si>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</si>
  <si>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</si>
  <si>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</si>
  <si>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</si>
  <si>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</si>
  <si>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</si>
  <si>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</si>
  <si>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</si>
  <si>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</si>
  <si>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</si>
  <si>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</si>
  <si>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</si>
  <si>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</si>
  <si>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</si>
  <si>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</si>
  <si>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</si>
  <si>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</si>
  <si>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</si>
  <si>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</si>
  <si>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</si>
  <si>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</si>
  <si>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</si>
  <si>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</si>
  <si>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</si>
  <si>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</si>
  <si>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</si>
  <si>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</si>
  <si>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</si>
  <si>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</si>
  <si>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</si>
  <si>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</si>
  <si>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</si>
  <si>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</si>
  <si>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</si>
  <si>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</si>
  <si>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</si>
  <si>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</si>
  <si>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</si>
  <si>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</si>
  <si>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</si>
  <si>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</si>
  <si>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</si>
  <si>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</si>
  <si>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</si>
  <si>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</si>
  <si>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</si>
  <si>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</si>
  <si>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</si>
  <si>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</si>
  <si>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</si>
  <si>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</si>
  <si>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</si>
  <si>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</si>
  <si>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</si>
  <si>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</si>
  <si>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</si>
  <si>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</si>
  <si>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</si>
  <si>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</si>
  <si>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</si>
  <si>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</si>
  <si>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</si>
  <si>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</si>
  <si>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</si>
  <si>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</si>
  <si>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</si>
  <si>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</si>
  <si>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</si>
  <si>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</si>
  <si>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</si>
  <si>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</si>
  <si>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</si>
  <si>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</si>
  <si>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</si>
  <si>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</si>
  <si>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</si>
  <si>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</si>
  <si>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</si>
  <si>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</si>
  <si>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</si>
  <si>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</si>
  <si>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</si>
  <si>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</si>
  <si>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</si>
  <si>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</si>
  <si>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</si>
  <si>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</si>
  <si>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</si>
  <si>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</si>
  <si>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</si>
  <si>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</si>
  <si>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</si>
  <si>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</si>
  <si>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</si>
  <si>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</si>
  <si>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</si>
  <si>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</si>
  <si>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</si>
  <si>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</si>
  <si>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</si>
  <si>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</si>
  <si>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</si>
  <si>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</si>
  <si>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</si>
  <si>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</si>
  <si>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</si>
  <si>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</si>
  <si>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</si>
  <si>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</si>
  <si>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</si>
  <si>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</si>
  <si>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</si>
  <si>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</si>
  <si>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</si>
  <si>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</si>
  <si>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</si>
  <si>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</si>
  <si>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</si>
  <si>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</si>
  <si>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</si>
  <si>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</si>
  <si>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</si>
  <si>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</si>
  <si>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</si>
  <si>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</si>
  <si>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</si>
  <si>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</si>
  <si>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</si>
  <si>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</si>
  <si>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</si>
  <si>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</si>
  <si>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</si>
  <si>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</si>
  <si>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</si>
  <si>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</si>
  <si>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</si>
  <si>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</si>
  <si>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</si>
  <si>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</si>
  <si>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</si>
  <si>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</si>
  <si>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</si>
  <si>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</si>
  <si>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</si>
  <si>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</si>
  <si>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</si>
  <si>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</si>
  <si>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</si>
  <si>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</si>
  <si>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</si>
  <si>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</si>
  <si>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</si>
  <si>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</si>
  <si>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</si>
  <si>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</si>
  <si>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</si>
  <si>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</si>
  <si>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</si>
  <si>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</si>
  <si>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</si>
  <si>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</si>
  <si>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</si>
  <si>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</si>
  <si>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</si>
  <si>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</si>
  <si>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</si>
  <si>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</si>
  <si>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</si>
  <si>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</si>
  <si>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</si>
  <si>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</si>
  <si>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</si>
  <si>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</si>
  <si>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</si>
  <si>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</si>
  <si>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</si>
  <si>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</si>
  <si>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</si>
  <si>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</si>
  <si>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</si>
  <si>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</si>
  <si>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</si>
  <si>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</si>
  <si>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</si>
  <si>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</si>
  <si>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</si>
  <si>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</si>
  <si>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</si>
  <si>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</si>
  <si>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</si>
  <si>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</si>
  <si>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</si>
  <si>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</si>
  <si>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</si>
  <si>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</si>
  <si>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</si>
  <si>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</si>
  <si>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</si>
  <si>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</si>
  <si>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</si>
  <si>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</si>
  <si>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</si>
  <si>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</si>
  <si>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</si>
  <si>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</si>
  <si>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</si>
  <si>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</si>
  <si>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</si>
  <si>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</si>
  <si>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</si>
  <si>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</si>
  <si>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</si>
  <si>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</si>
  <si>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</si>
  <si>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</si>
  <si>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</si>
  <si>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</si>
  <si>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</si>
  <si>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</si>
  <si>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</si>
  <si>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</si>
  <si>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</si>
  <si>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</si>
  <si>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</si>
  <si>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</si>
  <si>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</si>
  <si>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</si>
  <si>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</si>
  <si>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</si>
  <si>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</si>
  <si>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</si>
  <si>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</si>
  <si>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</si>
  <si>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</si>
  <si>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</si>
  <si>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</si>
  <si>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</si>
  <si>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</si>
  <si>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</si>
  <si>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</si>
  <si>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</si>
  <si>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</si>
  <si>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</si>
  <si>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</si>
  <si>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</si>
  <si>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</si>
  <si>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</si>
  <si>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</si>
  <si>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</si>
  <si>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</si>
  <si>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</si>
  <si>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</si>
  <si>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</si>
  <si>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</si>
  <si>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</si>
  <si>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</si>
  <si>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</si>
  <si>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</si>
  <si>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</si>
  <si>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</si>
  <si>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</si>
  <si>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</si>
  <si>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</si>
  <si>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</si>
  <si>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</si>
  <si>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</si>
  <si>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</si>
  <si>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</si>
  <si>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</si>
  <si>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</si>
  <si>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</si>
  <si>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</si>
  <si>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</si>
  <si>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</si>
  <si>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</si>
  <si>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</si>
  <si>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</si>
  <si>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</si>
  <si>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</si>
  <si>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</si>
  <si>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</si>
  <si>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</si>
  <si>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</si>
  <si>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</si>
  <si>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</si>
  <si>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</si>
  <si>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</si>
  <si>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</si>
  <si>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</si>
  <si>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</si>
  <si>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</si>
  <si>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</si>
  <si>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</si>
  <si>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</si>
  <si>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</si>
  <si>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</si>
  <si>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</si>
  <si>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</si>
  <si>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</si>
  <si>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</si>
  <si>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</si>
  <si>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</si>
  <si>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</si>
  <si>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</si>
  <si>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</si>
  <si>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</si>
  <si>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</si>
  <si>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</si>
  <si>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</si>
  <si>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</si>
  <si>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</si>
  <si>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</si>
  <si>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</si>
  <si>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</si>
  <si>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</si>
  <si>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</si>
  <si>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</si>
  <si>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</si>
  <si>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</si>
  <si>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</si>
  <si>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</si>
  <si>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</si>
  <si>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</si>
  <si>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</si>
  <si>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</si>
  <si>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</si>
  <si>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</si>
  <si>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</si>
  <si>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</si>
  <si>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</si>
  <si>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</si>
  <si>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</si>
  <si>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</si>
  <si>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</si>
  <si>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</si>
  <si>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</si>
  <si>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</si>
  <si>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</si>
  <si>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</si>
  <si>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</si>
  <si>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</si>
  <si>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</si>
  <si>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</si>
  <si>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</si>
  <si>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</si>
  <si>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</si>
  <si>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</si>
  <si>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</si>
  <si>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</si>
  <si>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</si>
  <si>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</si>
  <si>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</si>
  <si>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</si>
  <si>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</si>
  <si>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</si>
  <si>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</si>
  <si>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</si>
  <si>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</si>
  <si>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</si>
  <si>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</si>
  <si>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</si>
  <si>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</si>
  <si>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</si>
  <si>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</si>
  <si>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</si>
  <si>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</si>
  <si>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</si>
  <si>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</si>
  <si>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</si>
  <si>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</si>
  <si>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</si>
  <si>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</si>
  <si>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</si>
  <si>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</si>
  <si>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</si>
  <si>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</si>
  <si>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</si>
  <si>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</si>
  <si>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</si>
  <si>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</si>
  <si>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</si>
  <si>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</si>
  <si>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</si>
  <si>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</si>
  <si>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</si>
  <si>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</si>
  <si>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</si>
  <si>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</si>
  <si>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</si>
  <si>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</si>
  <si>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</si>
  <si>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</si>
  <si>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</si>
  <si>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</si>
  <si>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</si>
  <si>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</si>
  <si>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</si>
  <si>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</si>
  <si>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</si>
  <si>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</si>
  <si>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</si>
  <si>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</si>
  <si>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</si>
  <si>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</si>
  <si>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</si>
  <si>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</si>
  <si>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</si>
  <si>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</si>
  <si>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</si>
  <si>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</si>
  <si>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</si>
  <si>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</si>
  <si>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</si>
  <si>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</si>
  <si>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</si>
  <si>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</si>
  <si>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</si>
  <si>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</si>
  <si>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</si>
  <si>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</si>
  <si>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</si>
  <si>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</si>
  <si>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</si>
  <si>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</si>
  <si>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</si>
  <si>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</si>
  <si>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</si>
  <si>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</si>
  <si>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</si>
  <si>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</si>
  <si>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</si>
  <si>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</si>
  <si>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</si>
  <si>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</si>
  <si>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</si>
  <si>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</si>
  <si>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</si>
  <si>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</si>
  <si>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</si>
  <si>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</si>
  <si>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</si>
  <si>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</si>
  <si>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</si>
  <si>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</si>
  <si>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</si>
  <si>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</si>
  <si>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</si>
  <si>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</si>
  <si>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</si>
  <si>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</si>
  <si>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</si>
  <si>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</si>
  <si>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</si>
  <si>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</si>
  <si>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</si>
  <si>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</si>
  <si>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</si>
  <si>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</si>
  <si>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</si>
  <si>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</si>
  <si>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</si>
  <si>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</si>
  <si>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</si>
  <si>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</si>
  <si>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</si>
  <si>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</si>
  <si>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</si>
  <si>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</si>
  <si>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</si>
  <si>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</si>
  <si>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</si>
  <si>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</si>
  <si>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</si>
  <si>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</si>
  <si>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</si>
  <si>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</si>
  <si>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</si>
  <si>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</si>
  <si>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</si>
  <si>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</si>
  <si>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</si>
  <si>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</si>
  <si>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</si>
  <si>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</si>
  <si>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</si>
  <si>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</si>
  <si>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</si>
  <si>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</si>
  <si>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</si>
  <si>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</si>
  <si>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</si>
  <si>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</si>
  <si>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</si>
  <si>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</si>
  <si>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</si>
  <si>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</si>
  <si>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</si>
  <si>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</si>
  <si>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</si>
  <si>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</si>
  <si>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</si>
  <si>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</si>
  <si>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</si>
  <si>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</si>
  <si>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</si>
  <si>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</si>
  <si>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</si>
  <si>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</si>
  <si>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</si>
  <si>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</si>
  <si>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</si>
  <si>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</si>
  <si>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</si>
  <si>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</si>
  <si>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</si>
  <si>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</si>
  <si>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</si>
  <si>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</si>
  <si>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</si>
  <si>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</si>
  <si>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</si>
  <si>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</si>
  <si>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</si>
  <si>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</si>
  <si>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</si>
  <si>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</si>
  <si>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</si>
  <si>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</si>
  <si>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</si>
  <si>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</si>
  <si>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</si>
  <si>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</si>
  <si>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</si>
  <si>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</si>
  <si>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</si>
  <si>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</si>
  <si>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</si>
  <si>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</si>
  <si>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</si>
  <si>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</si>
  <si>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</si>
  <si>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</si>
  <si>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</si>
  <si>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</si>
  <si>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</si>
  <si>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</si>
  <si>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</si>
  <si>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</si>
  <si>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</si>
  <si>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</si>
  <si>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</si>
  <si>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</si>
  <si>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</si>
  <si>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</si>
  <si>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</si>
  <si>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</si>
  <si>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</si>
  <si>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</si>
  <si>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</si>
  <si>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</si>
  <si>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</si>
  <si>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</si>
  <si>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</si>
  <si>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</si>
  <si>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</si>
  <si>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</si>
  <si>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</si>
  <si>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</si>
  <si>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</si>
  <si>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</si>
  <si>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</si>
  <si>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</si>
  <si>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</si>
  <si>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</si>
  <si>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</si>
  <si>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</si>
  <si>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</si>
  <si>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</si>
  <si>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</si>
  <si>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</si>
  <si>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</si>
  <si>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</si>
  <si>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</si>
  <si>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</si>
  <si>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</si>
  <si>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</si>
  <si>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</si>
  <si>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</si>
  <si>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</si>
  <si>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</si>
  <si>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</si>
  <si>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</si>
  <si>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</si>
  <si>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</si>
  <si>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</si>
  <si>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</si>
  <si>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</si>
  <si>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</si>
  <si>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</si>
  <si>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</si>
  <si>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</si>
  <si>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</si>
  <si>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</si>
  <si>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</si>
  <si>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</si>
  <si>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</si>
  <si>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</si>
  <si>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</si>
  <si>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</si>
  <si>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</si>
  <si>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</si>
  <si>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</si>
  <si>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</si>
  <si>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</si>
  <si>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</si>
  <si>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</si>
  <si>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</si>
  <si>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</si>
  <si>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</si>
  <si>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</si>
  <si>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</si>
  <si>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</si>
  <si>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</si>
  <si>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</si>
  <si>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</si>
  <si>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</si>
  <si>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</si>
  <si>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</si>
  <si>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</si>
  <si>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</si>
  <si>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</si>
  <si>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</si>
  <si>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</si>
  <si>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</si>
  <si>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</si>
  <si>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</si>
  <si>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</si>
  <si>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</si>
  <si>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</si>
  <si>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</si>
  <si>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</si>
  <si>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</si>
  <si>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</si>
  <si>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</si>
  <si>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</si>
  <si>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</si>
  <si>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</si>
  <si>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</si>
  <si>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</si>
  <si>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</si>
  <si>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</si>
  <si>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</si>
  <si>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</si>
  <si>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</si>
  <si>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</si>
  <si>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</si>
  <si>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</si>
  <si>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</si>
  <si>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</si>
  <si>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</si>
  <si>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</si>
  <si>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</si>
  <si>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</si>
  <si>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</si>
  <si>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</si>
  <si>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</si>
  <si>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</si>
  <si>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</si>
  <si>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</si>
  <si>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</si>
  <si>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</si>
  <si>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</si>
  <si>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</si>
  <si>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</si>
  <si>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</si>
  <si>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</si>
  <si>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</si>
  <si>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</si>
  <si>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</si>
  <si>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</si>
  <si>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</si>
  <si>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</si>
  <si>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</si>
  <si>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</si>
  <si>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</si>
  <si>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</si>
  <si>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</si>
  <si>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</si>
  <si>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</si>
  <si>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</si>
  <si>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</si>
  <si>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</si>
  <si>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</si>
  <si>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</si>
  <si>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</si>
  <si>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</si>
  <si>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</si>
  <si>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</si>
  <si>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</si>
  <si>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</si>
  <si>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</si>
  <si>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</si>
  <si>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</si>
  <si>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</si>
  <si>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</si>
  <si>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</si>
  <si>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</si>
  <si>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</si>
  <si>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</si>
  <si>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</si>
  <si>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</si>
  <si>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</si>
  <si>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</si>
  <si>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</si>
  <si>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</si>
  <si>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</si>
  <si>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</si>
  <si>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</si>
  <si>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</si>
  <si>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</si>
  <si>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</si>
  <si>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</si>
  <si>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</si>
  <si>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</si>
  <si>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</si>
  <si>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</si>
  <si>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</si>
  <si>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</si>
  <si>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</si>
  <si>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</si>
  <si>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</si>
  <si>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</si>
  <si>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</si>
  <si>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</si>
  <si>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</si>
  <si>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</si>
  <si>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</si>
  <si>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</si>
  <si>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</si>
  <si>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</si>
  <si>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</si>
  <si>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</si>
  <si>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</si>
  <si>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</si>
  <si>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</si>
  <si>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</si>
  <si>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</si>
  <si>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</si>
  <si>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</si>
  <si>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</si>
  <si>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</si>
  <si>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</si>
  <si>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</si>
  <si>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</si>
  <si>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</si>
  <si>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</si>
  <si>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</si>
  <si>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</si>
  <si>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</si>
  <si>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</si>
  <si>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</si>
  <si>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</si>
  <si>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</si>
  <si>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</si>
  <si>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</si>
  <si>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</si>
  <si>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</si>
  <si>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</si>
  <si>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</si>
  <si>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</si>
  <si>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</si>
  <si>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</si>
  <si>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</si>
  <si>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</si>
  <si>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</si>
  <si>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</si>
  <si>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</si>
  <si>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</si>
  <si>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</si>
  <si>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</si>
  <si>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</si>
  <si>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</si>
  <si>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</si>
  <si>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</si>
  <si>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</si>
  <si>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</si>
  <si>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</si>
  <si>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</si>
  <si>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</si>
  <si>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</si>
  <si>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</si>
  <si>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</si>
  <si>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</si>
  <si>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</si>
  <si>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</si>
  <si>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</si>
  <si>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</si>
  <si>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</si>
  <si>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</si>
  <si>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</si>
  <si>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</si>
  <si>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</si>
  <si>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</si>
  <si>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</si>
  <si>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</si>
  <si>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</si>
  <si>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</si>
  <si>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</si>
  <si>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</si>
  <si>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</si>
  <si>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</si>
  <si>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</si>
  <si>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</si>
  <si>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</si>
  <si>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</si>
  <si>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</si>
  <si>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</si>
  <si>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</si>
  <si>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</si>
  <si>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</si>
  <si>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</si>
  <si>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</si>
  <si>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</si>
  <si>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</si>
  <si>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</si>
  <si>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</si>
  <si>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</si>
  <si>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</si>
  <si>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</si>
  <si>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</si>
  <si>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</si>
  <si>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</si>
  <si>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</si>
  <si>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</si>
  <si>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</si>
  <si>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</si>
  <si>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</si>
  <si>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</si>
  <si>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</si>
  <si>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</si>
  <si>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</si>
  <si>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</si>
  <si>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</si>
  <si>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</si>
  <si>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</si>
  <si>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</si>
  <si>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</si>
  <si>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</si>
  <si>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</si>
  <si>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</si>
  <si>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</si>
  <si>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</si>
  <si>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</si>
  <si>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</si>
  <si>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</si>
  <si>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</si>
  <si>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</si>
  <si>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</si>
  <si>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</si>
  <si>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</si>
  <si>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</si>
  <si>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</si>
  <si>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</si>
  <si>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</si>
  <si>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</si>
  <si>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</si>
  <si>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</si>
  <si>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</si>
  <si>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</si>
  <si>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</si>
  <si>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</si>
  <si>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</si>
  <si>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</si>
  <si>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</si>
  <si>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</si>
  <si>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</si>
  <si>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</si>
  <si>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</si>
  <si>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</si>
  <si>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</si>
  <si>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</si>
  <si>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</si>
  <si>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</si>
  <si>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</si>
  <si>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</si>
  <si>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</si>
  <si>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</si>
  <si>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</si>
  <si>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</si>
  <si>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</si>
  <si>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</si>
  <si>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</si>
  <si>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</si>
  <si>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</si>
  <si>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</si>
  <si>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</si>
  <si>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</si>
  <si>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</si>
  <si>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</si>
  <si>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</si>
  <si>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</si>
  <si>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</si>
  <si>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</si>
  <si>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</si>
  <si>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</si>
  <si>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</si>
  <si>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</si>
  <si>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</si>
  <si>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</si>
  <si>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</si>
  <si>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</si>
  <si>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</si>
  <si>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</si>
  <si>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</si>
  <si>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</si>
  <si>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</si>
  <si>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</si>
  <si>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</si>
  <si>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</si>
  <si>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</si>
  <si>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</si>
  <si>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</si>
  <si>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</si>
  <si>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</si>
  <si>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</si>
  <si>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</si>
  <si>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</si>
  <si>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</si>
  <si>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</si>
  <si>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</si>
  <si>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</si>
  <si>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</si>
  <si>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</si>
  <si>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</si>
  <si>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</si>
  <si>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</si>
  <si>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</si>
  <si>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</si>
  <si>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</si>
  <si>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</si>
  <si>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</si>
  <si>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</si>
  <si>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</si>
  <si>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</si>
  <si>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</si>
  <si>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</si>
  <si>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</si>
  <si>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</si>
  <si>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</si>
  <si>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</si>
  <si>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</si>
  <si>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</si>
  <si>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</si>
  <si>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</si>
  <si>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</si>
  <si>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</si>
  <si>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</si>
  <si>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</si>
  <si>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</si>
  <si>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</si>
  <si>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</si>
  <si>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</si>
  <si>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</si>
  <si>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</si>
  <si>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</si>
  <si>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</si>
  <si>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</si>
  <si>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</si>
  <si>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</si>
  <si>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</si>
  <si>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</si>
  <si>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</si>
  <si>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</si>
  <si>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</si>
  <si>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</si>
  <si>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</si>
  <si>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</si>
  <si>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</si>
  <si>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</si>
  <si>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</si>
  <si>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</si>
  <si>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</si>
  <si>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</si>
  <si>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</si>
  <si>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</si>
  <si>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</si>
  <si>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</si>
  <si>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</si>
  <si>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</si>
  <si>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</si>
  <si>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</si>
  <si>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</si>
  <si>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</si>
  <si>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</si>
  <si>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</si>
  <si>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</si>
  <si>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</si>
  <si>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</si>
  <si>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</si>
  <si>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</si>
  <si>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</si>
  <si>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</si>
  <si>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</si>
  <si>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</si>
  <si>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</si>
  <si>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</si>
  <si>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</si>
  <si>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</si>
  <si>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</si>
  <si>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</si>
  <si>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</si>
  <si>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</si>
  <si>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</si>
  <si>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</si>
  <si>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</si>
  <si>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</si>
  <si>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</si>
  <si>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</si>
  <si>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</si>
  <si>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</si>
  <si>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</si>
  <si>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</si>
  <si>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</si>
  <si>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</si>
  <si>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</si>
  <si>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</si>
  <si>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</si>
  <si>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</si>
  <si>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</si>
  <si>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</si>
  <si>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</si>
  <si>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</si>
  <si>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</si>
  <si>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</si>
  <si>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</si>
  <si>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</si>
  <si>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</si>
  <si>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</si>
  <si>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</si>
  <si>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</si>
  <si>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</si>
  <si>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</si>
  <si>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</si>
  <si>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</si>
  <si>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</si>
  <si>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</si>
  <si>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</si>
  <si>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</si>
  <si>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</si>
  <si>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</si>
  <si>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</si>
  <si>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</si>
  <si>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</si>
  <si>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</si>
  <si>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</si>
  <si>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</si>
  <si>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</si>
  <si>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</si>
  <si>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</si>
  <si>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</si>
  <si>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</si>
  <si>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</si>
  <si>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</si>
  <si>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</si>
  <si>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</si>
  <si>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</si>
  <si>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</si>
  <si>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</si>
  <si>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</si>
  <si>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</si>
  <si>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</si>
  <si>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</si>
  <si>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</si>
  <si>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</si>
  <si>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</si>
  <si>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</si>
  <si>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</si>
  <si>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</si>
  <si>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</si>
  <si>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</si>
  <si>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</si>
  <si>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</si>
  <si>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</si>
  <si>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</si>
  <si>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</si>
  <si>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</si>
  <si>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</si>
  <si>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</si>
  <si>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</si>
  <si>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</si>
  <si>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</si>
  <si>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</si>
  <si>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</si>
  <si>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</si>
  <si>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</si>
  <si>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</si>
  <si>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</si>
  <si>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</si>
  <si>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</si>
  <si>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</si>
  <si>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</si>
  <si>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</si>
  <si>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</si>
  <si>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</si>
  <si>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</si>
  <si>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</si>
  <si>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</si>
  <si>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</si>
  <si>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</si>
  <si>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</si>
  <si>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</si>
  <si>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</si>
  <si>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</si>
  <si>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</si>
  <si>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</si>
  <si>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</si>
  <si>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</si>
  <si>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</si>
  <si>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</si>
  <si>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</si>
  <si>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</si>
  <si>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</si>
  <si>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</si>
  <si>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</si>
  <si>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</si>
  <si>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</si>
  <si>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</si>
  <si>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</si>
  <si>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</si>
  <si>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</si>
  <si>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</si>
  <si>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</si>
  <si>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</si>
  <si>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</si>
  <si>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</si>
  <si>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</si>
  <si>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</si>
  <si>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</si>
  <si>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</si>
  <si>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</si>
  <si>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</si>
  <si>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</si>
  <si>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</si>
  <si>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</si>
  <si>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</si>
  <si>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</si>
  <si>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</si>
  <si>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</si>
  <si>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</si>
  <si>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</si>
  <si>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</si>
  <si>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</si>
  <si>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</si>
  <si>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</si>
  <si>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</si>
  <si>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</si>
  <si>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</si>
  <si>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</si>
  <si>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</si>
  <si>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</si>
  <si>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</si>
  <si>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</si>
  <si>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</si>
  <si>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</si>
  <si>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</si>
  <si>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</si>
  <si>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</si>
  <si>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</si>
  <si>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</si>
  <si>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</si>
  <si>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</si>
  <si>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</si>
  <si>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</si>
  <si>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</si>
  <si>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</si>
  <si>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</si>
  <si>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</si>
  <si>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</si>
  <si>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</si>
  <si>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</si>
  <si>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</si>
  <si>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</si>
  <si>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</si>
  <si>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</si>
  <si>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</si>
  <si>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</si>
  <si>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</si>
  <si>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</si>
  <si>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</si>
  <si>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</si>
  <si>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</si>
  <si>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</si>
  <si>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</si>
  <si>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</si>
  <si>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</si>
  <si>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</si>
  <si>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</si>
  <si>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</si>
  <si>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</si>
  <si>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</si>
  <si>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</si>
  <si>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</si>
  <si>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</si>
  <si>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</si>
  <si>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</si>
  <si>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</si>
  <si>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</si>
  <si>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</si>
  <si>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</si>
  <si>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</si>
  <si>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</si>
  <si>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</si>
  <si>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</si>
  <si>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</si>
  <si>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</si>
  <si>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</si>
  <si>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</si>
  <si>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</si>
  <si>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</si>
  <si>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</si>
  <si>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</si>
  <si>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</si>
  <si>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</si>
  <si>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</si>
  <si>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</si>
  <si>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</si>
  <si>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</si>
  <si>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</si>
  <si>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</si>
  <si>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</si>
  <si>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</si>
  <si>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</si>
  <si>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</si>
  <si>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</si>
  <si>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</si>
  <si>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</si>
  <si>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</si>
  <si>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</si>
  <si>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</si>
  <si>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</si>
  <si>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</si>
  <si>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</si>
  <si>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</si>
  <si>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</si>
  <si>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</si>
  <si>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</si>
  <si>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</si>
  <si>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</si>
  <si>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</si>
  <si>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</si>
  <si>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</si>
  <si>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</si>
  <si>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</si>
  <si>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</si>
  <si>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</si>
  <si>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</si>
  <si>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</si>
  <si>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</si>
  <si>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</si>
  <si>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</si>
  <si>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</si>
  <si>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</si>
  <si>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</si>
  <si>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</si>
  <si>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</si>
  <si>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</si>
  <si>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</si>
  <si>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</si>
  <si>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</si>
  <si>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</si>
  <si>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</si>
  <si>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</si>
  <si>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</si>
  <si>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</si>
  <si>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</si>
  <si>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</si>
  <si>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</si>
  <si>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</si>
  <si>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</si>
  <si>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</si>
  <si>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</si>
  <si>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</si>
  <si>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</si>
  <si>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</si>
  <si>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</si>
  <si>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</si>
  <si>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</si>
  <si>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</si>
  <si>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</si>
  <si>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</si>
  <si>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</si>
  <si>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</si>
  <si>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</si>
  <si>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</si>
  <si>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</si>
  <si>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</si>
  <si>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</si>
  <si>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</si>
  <si>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</si>
  <si>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</si>
  <si>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</si>
  <si>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</si>
  <si>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</si>
  <si>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</si>
  <si>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</si>
  <si>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</si>
  <si>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</si>
  <si>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</si>
  <si>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</si>
  <si>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</si>
  <si>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</si>
  <si>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</si>
  <si>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</si>
  <si>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</si>
  <si>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</si>
  <si>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</si>
  <si>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</si>
  <si>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</si>
  <si>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</si>
  <si>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</si>
  <si>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</si>
  <si>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</si>
  <si>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</si>
  <si>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</si>
  <si>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</si>
  <si>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</si>
  <si>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</si>
  <si>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</si>
  <si>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</si>
  <si>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</si>
  <si>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</si>
  <si>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</si>
  <si>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</si>
  <si>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</si>
  <si>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</si>
  <si>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</si>
  <si>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</si>
  <si>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</si>
  <si>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</si>
  <si>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</si>
  <si>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</si>
  <si>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</si>
  <si>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</si>
  <si>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</si>
  <si>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</si>
  <si>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</si>
  <si>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</si>
  <si>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</si>
  <si>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</si>
  <si>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</si>
  <si>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</si>
  <si>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</si>
  <si>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</si>
  <si>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</si>
  <si>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</si>
  <si>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</si>
  <si>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</si>
  <si>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</si>
  <si>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</si>
  <si>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</si>
  <si>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</si>
  <si>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</si>
  <si>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</si>
  <si>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</si>
  <si>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</si>
  <si>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</si>
  <si>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</si>
  <si>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</si>
  <si>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</si>
  <si>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</si>
  <si>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</si>
  <si>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</si>
  <si>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</si>
  <si>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</si>
  <si>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</si>
  <si>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</si>
  <si>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</si>
  <si>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</si>
  <si>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</si>
  <si>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</si>
  <si>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</si>
  <si>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</si>
  <si>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</si>
  <si>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</si>
  <si>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</si>
  <si>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</si>
  <si>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</si>
  <si>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</si>
  <si>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</si>
  <si>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</si>
  <si>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</si>
  <si>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</si>
  <si>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</si>
  <si>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</si>
  <si>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</si>
  <si>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</si>
  <si>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</si>
  <si>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</si>
  <si>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</si>
  <si>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</si>
  <si>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</si>
  <si>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</si>
  <si>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</si>
  <si>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</si>
  <si>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</si>
  <si>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</si>
  <si>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</si>
  <si>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</si>
  <si>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</si>
  <si>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</si>
  <si>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</si>
  <si>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</si>
  <si>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</si>
  <si>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</si>
  <si>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</si>
  <si>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</si>
  <si>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</si>
  <si>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</si>
  <si>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</si>
  <si>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</si>
  <si>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</si>
  <si>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</si>
  <si>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</si>
  <si>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</si>
  <si>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</si>
  <si>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</si>
  <si>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</si>
  <si>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</si>
  <si>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</si>
  <si>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</si>
  <si>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</si>
  <si>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</si>
  <si>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</si>
  <si>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</si>
  <si>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</si>
  <si>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</si>
  <si>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</si>
  <si>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</si>
  <si>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</si>
  <si>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</si>
  <si>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</si>
  <si>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</si>
  <si>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</si>
  <si>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</si>
  <si>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</si>
  <si>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</si>
  <si>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</si>
  <si>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</si>
  <si>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</si>
  <si>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</si>
  <si>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</si>
  <si>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</si>
  <si>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</si>
  <si>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</si>
  <si>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</si>
  <si>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</si>
  <si>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</si>
  <si>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</si>
  <si>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</si>
  <si>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</si>
  <si>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</si>
  <si>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</si>
  <si>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</si>
  <si>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</si>
  <si>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</si>
  <si>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</si>
  <si>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</si>
  <si>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</si>
  <si>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</si>
  <si>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</si>
  <si>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</si>
  <si>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</si>
  <si>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</si>
  <si>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</si>
  <si>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</si>
  <si>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</si>
  <si>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</si>
  <si>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</si>
  <si>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</si>
  <si>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</si>
  <si>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</si>
  <si>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</si>
  <si>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</si>
  <si>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</si>
  <si>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</si>
  <si>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</si>
  <si>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</si>
  <si>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</si>
  <si>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</si>
  <si>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</si>
  <si>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</si>
  <si>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</si>
  <si>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</si>
  <si>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</si>
  <si>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</si>
  <si>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</si>
  <si>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</si>
  <si>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</si>
  <si>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</si>
  <si>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</si>
  <si>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</si>
  <si>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</si>
  <si>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</si>
  <si>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</si>
  <si>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</si>
  <si>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</si>
  <si>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</si>
  <si>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</si>
  <si>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</si>
  <si>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</si>
  <si>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</si>
  <si>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</si>
  <si>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</si>
  <si>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</si>
  <si>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</si>
  <si>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</si>
  <si>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</si>
  <si>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</si>
  <si>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</si>
  <si>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</si>
  <si>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</si>
  <si>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</si>
  <si>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</si>
  <si>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</si>
  <si>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</si>
  <si>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</si>
  <si>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</si>
  <si>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</si>
  <si>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</si>
  <si>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</si>
  <si>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</si>
  <si>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</si>
  <si>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</si>
  <si>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</si>
  <si>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</si>
  <si>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</si>
  <si>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</si>
  <si>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</si>
  <si>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</si>
  <si>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</si>
  <si>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</si>
  <si>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</si>
  <si>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</si>
  <si>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</si>
  <si>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</si>
  <si>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</si>
  <si>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</si>
  <si>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</si>
  <si>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</si>
  <si>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</si>
  <si>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</si>
  <si>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</si>
  <si>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</si>
  <si>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</si>
  <si>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</si>
  <si>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</si>
  <si>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</si>
  <si>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</si>
  <si>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</si>
  <si>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</si>
  <si>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</si>
  <si>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</si>
  <si>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</si>
  <si>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</si>
  <si>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</si>
  <si>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</si>
  <si>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</si>
  <si>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</si>
  <si>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</si>
  <si>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</si>
  <si>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</si>
  <si>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</si>
  <si>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</si>
  <si>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</si>
  <si>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</si>
  <si>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</si>
  <si>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</si>
  <si>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</si>
  <si>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</si>
  <si>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</si>
  <si>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</si>
  <si>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</si>
  <si>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</si>
  <si>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</si>
  <si>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</si>
  <si>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</si>
  <si>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</si>
  <si>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</si>
  <si>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</si>
  <si>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</si>
  <si>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</si>
  <si>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</si>
  <si>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</si>
  <si>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</si>
  <si>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</si>
  <si>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</si>
  <si>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</si>
  <si>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</si>
  <si>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</si>
  <si>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</si>
  <si>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</si>
  <si>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</si>
  <si>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</si>
  <si>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</si>
  <si>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</si>
  <si>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</si>
  <si>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</si>
  <si>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</si>
  <si>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</si>
  <si>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</si>
  <si>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</si>
  <si>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</si>
  <si>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</si>
  <si>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</si>
  <si>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</si>
  <si>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</si>
  <si>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</si>
  <si>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</si>
  <si>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</si>
  <si>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</si>
  <si>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</si>
  <si>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</si>
  <si>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</si>
  <si>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</si>
  <si>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</si>
  <si>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</si>
  <si>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</si>
  <si>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</si>
  <si>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</si>
  <si>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</si>
  <si>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</si>
  <si>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</si>
  <si>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</si>
  <si>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</si>
  <si>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</si>
  <si>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</si>
  <si>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</si>
  <si>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</si>
  <si>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</si>
  <si>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</si>
  <si>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</si>
  <si>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</si>
  <si>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</si>
  <si>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</si>
  <si>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</si>
  <si>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</si>
  <si>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</si>
  <si>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</si>
  <si>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</si>
  <si>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</si>
  <si>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</si>
  <si>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</si>
  <si>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</si>
  <si>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</si>
  <si>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</si>
  <si>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</si>
  <si>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</si>
  <si>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</si>
  <si>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</si>
  <si>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</si>
  <si>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</si>
  <si>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</si>
  <si>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</si>
  <si>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</si>
  <si>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</si>
  <si>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</si>
  <si>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</si>
  <si>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</si>
  <si>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</si>
  <si>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</si>
  <si>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</si>
  <si>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</si>
  <si>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</si>
  <si>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</si>
  <si>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</si>
  <si>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</si>
  <si>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</si>
  <si>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</si>
  <si>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</si>
  <si>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</si>
  <si>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</si>
  <si>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</si>
  <si>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</si>
  <si>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</si>
  <si>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</si>
  <si>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</si>
  <si>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</si>
  <si>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</si>
  <si>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</si>
  <si>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</si>
  <si>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</si>
  <si>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</si>
  <si>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</si>
  <si>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</si>
  <si>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</si>
  <si>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</si>
  <si>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</si>
  <si>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</si>
  <si>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</si>
  <si>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</si>
  <si>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</si>
  <si>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</si>
  <si>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</si>
  <si>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</si>
  <si>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</si>
  <si>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</si>
  <si>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</si>
  <si>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</si>
  <si>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</si>
  <si>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</si>
  <si>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</si>
  <si>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</si>
  <si>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</si>
  <si>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</si>
  <si>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</si>
  <si>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</si>
  <si>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</si>
  <si>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</si>
  <si>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</si>
  <si>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</si>
  <si>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</si>
  <si>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</si>
  <si>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</si>
  <si>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</si>
  <si>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</si>
  <si>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</si>
  <si>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</si>
  <si>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</si>
  <si>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</si>
  <si>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</si>
  <si>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</si>
  <si>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</si>
  <si>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</si>
  <si>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</si>
  <si>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</si>
  <si>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</si>
  <si>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</si>
  <si>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</si>
  <si>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</si>
  <si>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</si>
  <si>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</si>
  <si>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</si>
  <si>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</si>
  <si>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</si>
  <si>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</si>
  <si>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</si>
  <si>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</si>
  <si>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</si>
  <si>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</si>
  <si>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</si>
  <si>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</si>
  <si>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</si>
  <si>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</si>
  <si>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</si>
  <si>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</si>
  <si>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</si>
  <si>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</si>
  <si>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</si>
  <si>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</si>
  <si>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</si>
  <si>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</si>
  <si>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</si>
  <si>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</si>
  <si>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</si>
  <si>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</si>
  <si>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</si>
  <si>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</si>
  <si>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</si>
  <si>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</si>
  <si>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</si>
  <si>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</si>
  <si>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</si>
  <si>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</si>
  <si>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</si>
  <si>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</si>
  <si>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</si>
  <si>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</si>
  <si>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</si>
  <si>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</si>
  <si>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</si>
  <si>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</si>
  <si>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</si>
  <si>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</si>
  <si>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</si>
  <si>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</si>
  <si>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</si>
  <si>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</si>
  <si>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</si>
  <si>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</si>
  <si>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</si>
  <si>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</si>
  <si>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</si>
  <si>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</si>
  <si>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</si>
  <si>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</si>
  <si>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</si>
  <si>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</si>
  <si>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</si>
  <si>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</si>
  <si>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</si>
  <si>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</si>
  <si>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</si>
  <si>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</si>
  <si>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</si>
  <si>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</si>
  <si>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</si>
  <si>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</si>
  <si>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</si>
  <si>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</si>
  <si>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</si>
  <si>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</si>
  <si>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</si>
  <si>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</si>
  <si>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</si>
  <si>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</si>
  <si>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</si>
  <si>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</si>
  <si>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</si>
  <si>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</si>
  <si>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</si>
  <si>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</si>
  <si>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</si>
  <si>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</si>
  <si>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</si>
  <si>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</si>
  <si>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</si>
  <si>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</si>
  <si>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</si>
  <si>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</si>
  <si>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</si>
  <si>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</si>
  <si>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</si>
  <si>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</si>
  <si>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</si>
  <si>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</si>
  <si>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</si>
  <si>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</si>
  <si>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</si>
  <si>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</si>
  <si>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</si>
  <si>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</si>
  <si>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</si>
  <si>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</si>
  <si>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</si>
  <si>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</si>
  <si>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</si>
  <si>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</si>
  <si>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</si>
  <si>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</si>
  <si>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</si>
  <si>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</si>
  <si>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</si>
  <si>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</si>
  <si>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</si>
  <si>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</si>
  <si>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</si>
  <si>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</si>
  <si>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</si>
  <si>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</si>
  <si>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</si>
  <si>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</si>
  <si>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</si>
  <si>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</si>
  <si>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</si>
  <si>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</si>
  <si>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</si>
  <si>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</si>
  <si>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</si>
  <si>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</si>
  <si>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</si>
  <si>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</si>
  <si>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</si>
  <si>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</si>
  <si>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</si>
  <si>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</si>
  <si>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</si>
  <si>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</si>
  <si>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</si>
  <si>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</si>
  <si>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</si>
  <si>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</si>
  <si>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</si>
  <si>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</si>
  <si>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</si>
  <si>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</si>
  <si>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</si>
  <si>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</si>
  <si>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</si>
  <si>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</si>
  <si>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</si>
  <si>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</si>
  <si>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</si>
  <si>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</si>
  <si>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</si>
  <si>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</si>
  <si>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</si>
  <si>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</si>
  <si>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</si>
  <si>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</si>
  <si>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</si>
  <si>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</si>
  <si>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</si>
  <si>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</si>
  <si>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</si>
  <si>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</si>
  <si>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</si>
  <si>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</si>
  <si>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</si>
  <si>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</si>
  <si>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</si>
  <si>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</si>
  <si>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</si>
  <si>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</si>
  <si>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</si>
  <si>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</si>
  <si>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</si>
  <si>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</si>
  <si>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</si>
  <si>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</si>
  <si>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</si>
  <si>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</si>
  <si>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</si>
  <si>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</si>
  <si>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</si>
  <si>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</si>
  <si>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</si>
  <si>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</si>
  <si>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</si>
  <si>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</si>
  <si>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</si>
  <si>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</si>
  <si>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</si>
  <si>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</si>
  <si>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</si>
  <si>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</si>
  <si>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</si>
  <si>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</si>
  <si>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</si>
  <si>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</si>
  <si>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</si>
  <si>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</si>
  <si>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</si>
  <si>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</si>
  <si>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</si>
  <si>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</si>
  <si>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</si>
  <si>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</si>
  <si>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</si>
  <si>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</si>
  <si>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</si>
  <si>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</si>
  <si>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</si>
  <si>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</si>
  <si>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</si>
  <si>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</si>
  <si>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</si>
  <si>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</si>
  <si>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</si>
  <si>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</si>
  <si>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</si>
  <si>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</si>
  <si>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</si>
  <si>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</si>
  <si>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</si>
  <si>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</si>
  <si>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</si>
  <si>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</si>
  <si>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</si>
  <si>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</si>
  <si>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</si>
  <si>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</si>
  <si>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</si>
  <si>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</si>
  <si>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</si>
  <si>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</si>
  <si>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</si>
  <si>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</si>
  <si>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</si>
  <si>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</si>
  <si>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</si>
  <si>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</si>
  <si>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</si>
  <si>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</si>
  <si>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</si>
  <si>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</si>
  <si>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</si>
  <si>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</si>
  <si>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</si>
  <si>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</si>
  <si>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</si>
  <si>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</si>
  <si>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</si>
  <si>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</si>
  <si>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</si>
  <si>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</si>
  <si>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</si>
  <si>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</si>
  <si>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</si>
  <si>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</si>
  <si>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</si>
  <si>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</si>
  <si>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</si>
  <si>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</si>
  <si>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</si>
  <si>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</si>
  <si>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</si>
  <si>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</si>
  <si>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</si>
  <si>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</si>
  <si>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</si>
  <si>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</si>
  <si>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</si>
  <si>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</si>
  <si>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</si>
  <si>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</si>
  <si>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</si>
  <si>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</si>
  <si>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</si>
  <si>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</si>
  <si>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</si>
  <si>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</si>
  <si>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</si>
  <si>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</si>
  <si>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</si>
  <si>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</si>
  <si>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</si>
  <si>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</si>
  <si>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</si>
  <si>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</si>
  <si>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</si>
  <si>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</si>
  <si>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</si>
  <si>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</si>
  <si>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</si>
  <si>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</si>
  <si>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</si>
  <si>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</si>
  <si>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</si>
  <si>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</si>
  <si>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</si>
  <si>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</si>
  <si>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</si>
  <si>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</si>
  <si>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</si>
  <si>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</si>
  <si>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</si>
  <si>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</si>
  <si>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</si>
  <si>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</si>
  <si>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</si>
  <si>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</si>
  <si>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</si>
  <si>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</si>
  <si>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</si>
  <si>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</si>
  <si>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</si>
  <si>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</si>
  <si>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</si>
  <si>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</si>
  <si>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</si>
  <si>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</si>
  <si>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</si>
  <si>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</si>
  <si>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</si>
  <si>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</si>
  <si>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</si>
  <si>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</si>
  <si>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</si>
  <si>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</si>
  <si>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</si>
  <si>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</si>
  <si>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</si>
  <si>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</si>
  <si>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</si>
  <si>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</si>
  <si>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</si>
  <si>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</si>
  <si>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</si>
  <si>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</si>
  <si>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</si>
  <si>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</si>
  <si>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</si>
  <si>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</si>
  <si>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</si>
  <si>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</si>
  <si>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</si>
  <si>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</si>
  <si>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</si>
  <si>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</si>
  <si>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</si>
  <si>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</si>
  <si>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</si>
  <si>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</si>
  <si>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</si>
  <si>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</si>
  <si>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</si>
  <si>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</si>
  <si>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</si>
  <si>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</si>
  <si>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</si>
  <si>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</si>
  <si>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</si>
  <si>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</si>
  <si>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</si>
  <si>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</si>
  <si>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</si>
  <si>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</si>
  <si>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</si>
  <si>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</si>
  <si>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</si>
  <si>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</si>
  <si>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</si>
  <si>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</si>
  <si>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</si>
  <si>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</si>
  <si>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</si>
  <si>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</si>
  <si>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</si>
  <si>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</si>
  <si>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</si>
  <si>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</si>
  <si>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</si>
  <si>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</si>
  <si>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</si>
  <si>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</si>
  <si>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</si>
  <si>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</si>
  <si>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</si>
  <si>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</si>
  <si>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</si>
  <si>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</si>
  <si>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</si>
  <si>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</si>
  <si>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</si>
  <si>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</si>
  <si>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</si>
  <si>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</si>
  <si>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</si>
  <si>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</si>
  <si>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</si>
  <si>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</si>
  <si>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</si>
  <si>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</si>
  <si>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</si>
  <si>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</si>
  <si>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</si>
  <si>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</si>
  <si>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</si>
  <si>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</si>
  <si>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</si>
  <si>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</si>
  <si>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</si>
  <si>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</si>
  <si>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</si>
  <si>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</si>
  <si>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</si>
  <si>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</si>
  <si>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</si>
  <si>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</si>
  <si>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</si>
  <si>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</si>
  <si>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</si>
  <si>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</si>
  <si>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</si>
  <si>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</si>
  <si>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</si>
  <si>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</si>
  <si>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</si>
  <si>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</si>
  <si>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</si>
  <si>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</si>
  <si>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</si>
  <si>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</si>
  <si>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</si>
  <si>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</si>
  <si>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</si>
  <si>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</si>
  <si>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</si>
  <si>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</si>
  <si>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</si>
  <si>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</si>
  <si>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</si>
  <si>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</si>
  <si>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</si>
  <si>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</si>
  <si>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</si>
  <si>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</si>
  <si>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</si>
  <si>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</si>
  <si>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</si>
  <si>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</si>
  <si>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</si>
  <si>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</si>
  <si>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</si>
  <si>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</si>
  <si>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</si>
  <si>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</si>
  <si>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</si>
  <si>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</si>
  <si>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</si>
  <si>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</si>
  <si>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</si>
  <si>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</si>
  <si>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</si>
  <si>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</si>
  <si>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</si>
  <si>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</si>
  <si>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</si>
  <si>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</si>
  <si>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</si>
  <si>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</si>
  <si>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</si>
  <si>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</si>
  <si>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</si>
  <si>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</si>
  <si>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</si>
  <si>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</si>
  <si>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</si>
  <si>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</si>
  <si>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</si>
  <si>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</si>
  <si>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</si>
  <si>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</si>
  <si>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</si>
  <si>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</si>
  <si>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</si>
  <si>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</si>
  <si>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</si>
  <si>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</si>
  <si>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</si>
  <si>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</si>
  <si>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</si>
  <si>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</si>
  <si>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</si>
  <si>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</si>
  <si>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</si>
  <si>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</si>
  <si>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</si>
  <si>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</si>
  <si>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</si>
  <si>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</si>
  <si>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</si>
  <si>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</si>
  <si>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</si>
  <si>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</si>
  <si>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</si>
  <si>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</si>
  <si>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</si>
  <si>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</si>
  <si>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</si>
  <si>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</si>
  <si>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</si>
  <si>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</si>
  <si>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</si>
  <si>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</si>
  <si>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</si>
  <si>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</si>
  <si>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</si>
  <si>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</si>
  <si>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</si>
  <si>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</si>
  <si>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</si>
  <si>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</si>
  <si>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</si>
  <si>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</si>
  <si>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</si>
  <si>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</si>
  <si>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</si>
  <si>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</si>
  <si>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</si>
  <si>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</si>
  <si>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</si>
  <si>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</si>
  <si>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</si>
  <si>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</si>
  <si>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</si>
  <si>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</si>
  <si>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</si>
  <si>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</si>
  <si>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</si>
  <si>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</si>
  <si>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</si>
  <si>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</si>
  <si>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</si>
  <si>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</si>
  <si>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</si>
  <si>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</si>
  <si>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</si>
  <si>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</si>
  <si>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</si>
  <si>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</si>
  <si>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</si>
  <si>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</si>
  <si>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</si>
  <si>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</si>
  <si>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</si>
  <si>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</si>
  <si>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</si>
  <si>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</si>
  <si>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</si>
  <si>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</si>
  <si>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</si>
  <si>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</si>
  <si>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</si>
  <si>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</si>
  <si>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</si>
  <si>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</si>
  <si>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</si>
  <si>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</si>
  <si>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</si>
  <si>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</si>
  <si>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</si>
  <si>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</si>
  <si>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</si>
  <si>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</si>
  <si>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</si>
  <si>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</si>
  <si>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</si>
  <si>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</si>
  <si>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</si>
  <si>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</si>
  <si>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</si>
  <si>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</si>
  <si>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</si>
  <si>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</si>
  <si>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</si>
  <si>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</si>
  <si>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</si>
  <si>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</si>
  <si>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</si>
  <si>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</si>
  <si>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</si>
  <si>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</si>
  <si>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</si>
  <si>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</si>
  <si>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</si>
  <si>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</si>
  <si>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</si>
  <si>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</si>
  <si>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</si>
  <si>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</si>
  <si>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</si>
  <si>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</si>
  <si>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</si>
  <si>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</si>
  <si>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</si>
  <si>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</si>
  <si>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</si>
  <si>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</si>
  <si>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</si>
  <si>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</si>
  <si>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</si>
  <si>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</si>
  <si>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</si>
  <si>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</si>
  <si>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</si>
  <si>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</si>
  <si>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</si>
  <si>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</si>
  <si>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</si>
  <si>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</si>
  <si>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</si>
  <si>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</si>
  <si>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</si>
  <si>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</si>
  <si>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</si>
  <si>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</si>
  <si>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</si>
  <si>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</si>
  <si>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</si>
  <si>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</si>
  <si>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</si>
  <si>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</si>
  <si>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</si>
  <si>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</si>
  <si>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</si>
  <si>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</si>
  <si>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</si>
  <si>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</si>
  <si>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</si>
  <si>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</si>
  <si>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</si>
  <si>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</si>
  <si>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</si>
  <si>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</si>
  <si>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</si>
  <si>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</si>
  <si>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</si>
  <si>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</si>
  <si>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</si>
  <si>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</si>
  <si>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</si>
  <si>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</si>
  <si>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</si>
  <si>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</si>
  <si>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</si>
  <si>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</si>
  <si>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</si>
  <si>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</si>
  <si>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</si>
  <si>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</si>
  <si>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</si>
  <si>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</si>
  <si>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</si>
  <si>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</si>
  <si>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</si>
  <si>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</si>
  <si>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</si>
  <si>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</si>
  <si>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</si>
  <si>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</si>
  <si>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</si>
  <si>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</si>
  <si>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</si>
  <si>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</si>
  <si>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</si>
  <si>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</si>
  <si>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</si>
  <si>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</si>
  <si>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</si>
  <si>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</si>
  <si>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</si>
  <si>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</si>
  <si>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</si>
  <si>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</si>
  <si>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</si>
  <si>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</si>
  <si>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</si>
  <si>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</si>
  <si>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</si>
  <si>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</si>
  <si>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</si>
  <si>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</si>
  <si>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</si>
  <si>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</si>
  <si>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</si>
  <si>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</si>
  <si>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</si>
  <si>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</si>
  <si>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</si>
  <si>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</si>
  <si>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</si>
  <si>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</si>
  <si>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</si>
  <si>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</si>
  <si>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</si>
  <si>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</si>
  <si>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</si>
  <si>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</si>
  <si>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</si>
  <si>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</si>
  <si>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</si>
  <si>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</si>
  <si>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</si>
  <si>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</si>
  <si>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</si>
  <si>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</si>
  <si>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</si>
  <si>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</si>
  <si>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</si>
  <si>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</si>
  <si>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</si>
  <si>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</si>
  <si>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</si>
  <si>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</si>
  <si>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</si>
  <si>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</si>
  <si>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</si>
  <si>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</si>
  <si>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</si>
  <si>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</si>
  <si>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</si>
  <si>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</si>
  <si>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</si>
  <si>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</si>
  <si>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</si>
  <si>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</si>
  <si>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</si>
  <si>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</si>
  <si>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</si>
  <si>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</si>
  <si>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</si>
  <si>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</si>
  <si>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</si>
  <si>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</si>
  <si>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</si>
  <si>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</si>
  <si>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</si>
  <si>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</si>
  <si>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</si>
  <si>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</si>
  <si>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</si>
  <si>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</si>
  <si>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</si>
  <si>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</si>
  <si>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</si>
  <si>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</si>
  <si>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</si>
  <si>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</si>
  <si>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</si>
  <si>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</si>
  <si>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</si>
  <si>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</si>
  <si>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</si>
  <si>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</si>
  <si>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</si>
  <si>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</si>
  <si>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</si>
  <si>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</si>
  <si>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</si>
  <si>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</si>
  <si>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</si>
  <si>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</si>
  <si>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</si>
  <si>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</si>
  <si>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</si>
  <si>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</si>
  <si>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</si>
  <si>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</si>
  <si>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</si>
  <si>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</si>
  <si>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</si>
  <si>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</si>
  <si>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</si>
  <si>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</si>
  <si>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</si>
  <si>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</si>
  <si>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</si>
  <si>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</si>
  <si>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</si>
  <si>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</si>
  <si>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</si>
  <si>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</si>
  <si>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</si>
  <si>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</si>
  <si>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</si>
  <si>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</si>
  <si>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</si>
  <si>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</si>
  <si>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</si>
  <si>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</si>
  <si>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</si>
  <si>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</si>
  <si>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</si>
  <si>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</si>
  <si>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</si>
  <si>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</si>
  <si>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</si>
  <si>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</si>
  <si>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</si>
  <si>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</si>
  <si>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</si>
  <si>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</si>
  <si>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</si>
  <si>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</si>
  <si>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</si>
  <si>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</si>
  <si>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</si>
  <si>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</si>
  <si>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</si>
  <si>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</si>
  <si>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</si>
  <si>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</si>
  <si>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</si>
  <si>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</si>
  <si>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</si>
  <si>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</si>
  <si>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</si>
  <si>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</si>
  <si>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</si>
  <si>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</si>
  <si>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</si>
  <si>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</si>
  <si>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</si>
  <si>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</si>
  <si>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</si>
  <si>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</si>
  <si>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</si>
  <si>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</si>
  <si>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</si>
  <si>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</si>
  <si>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</si>
  <si>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</si>
  <si>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</si>
  <si>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</si>
  <si>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</si>
  <si>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</si>
  <si>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</si>
  <si>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</si>
  <si>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</si>
  <si>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</si>
  <si>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</si>
  <si>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</si>
  <si>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</si>
  <si>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</si>
  <si>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</si>
  <si>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</si>
  <si>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</si>
  <si>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</si>
  <si>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</si>
  <si>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</si>
  <si>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</si>
  <si>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</si>
  <si>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</si>
  <si>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</si>
  <si>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</si>
  <si>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</si>
  <si>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</si>
  <si>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</si>
  <si>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</si>
  <si>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</si>
  <si>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</si>
  <si>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</si>
  <si>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</si>
  <si>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</si>
  <si>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</si>
  <si>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</si>
  <si>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</si>
  <si>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</si>
  <si>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</si>
  <si>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</si>
  <si>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</si>
  <si>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</si>
  <si>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</si>
  <si>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</si>
  <si>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</si>
  <si>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</si>
  <si>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</si>
  <si>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</si>
  <si>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</si>
  <si>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</si>
  <si>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</si>
  <si>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</si>
  <si>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</si>
  <si>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</si>
  <si>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</si>
  <si>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</si>
  <si>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</si>
  <si>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</si>
  <si>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</si>
  <si>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</si>
  <si>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</si>
  <si>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</si>
  <si>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</si>
  <si>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</si>
  <si>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</si>
  <si>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</si>
  <si>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</si>
  <si>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</si>
  <si>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</si>
  <si>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</si>
  <si>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</si>
  <si>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</si>
  <si>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</si>
  <si>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</si>
  <si>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</si>
  <si>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</si>
  <si>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</si>
  <si>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</si>
  <si>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</si>
  <si>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</si>
  <si>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</si>
  <si>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</si>
  <si>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</si>
  <si>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</si>
  <si>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</si>
  <si>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</si>
  <si>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</si>
  <si>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</si>
  <si>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</si>
  <si>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</si>
  <si>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</si>
  <si>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</si>
  <si>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</si>
  <si>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</si>
  <si>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</si>
  <si>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</si>
  <si>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</si>
  <si>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</si>
  <si>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</si>
  <si>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</si>
  <si>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</si>
  <si>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</si>
  <si>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</si>
  <si>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</si>
  <si>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</si>
  <si>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</si>
  <si>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</si>
  <si>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</si>
  <si>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</si>
  <si>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</si>
  <si>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</si>
  <si>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</si>
  <si>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</si>
  <si>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</si>
  <si>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</si>
  <si>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</si>
  <si>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</si>
  <si>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</si>
  <si>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</si>
  <si>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</si>
  <si>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</si>
  <si>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</si>
  <si>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</si>
  <si>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</si>
  <si>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</si>
  <si>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</si>
  <si>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</si>
  <si>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</si>
  <si>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</si>
  <si>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</si>
  <si>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</si>
  <si>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</si>
  <si>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</si>
  <si>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</si>
  <si>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</si>
  <si>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</si>
  <si>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</si>
  <si>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</si>
  <si>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</si>
  <si>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</si>
  <si>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</si>
  <si>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</si>
  <si>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</si>
  <si>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</si>
  <si>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</si>
  <si>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</si>
  <si>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</si>
  <si>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</si>
  <si>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</si>
  <si>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</si>
  <si>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</si>
  <si>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</si>
  <si>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</si>
  <si>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</si>
  <si>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</si>
  <si>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</si>
  <si>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</si>
  <si>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</si>
  <si>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</si>
  <si>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</si>
  <si>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</si>
  <si>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</si>
  <si>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</si>
  <si>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</si>
  <si>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</si>
  <si>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</si>
  <si>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</si>
  <si>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</si>
  <si>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</si>
  <si>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</si>
  <si>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</si>
  <si>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</si>
  <si>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</si>
  <si>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</si>
  <si>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</si>
  <si>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</si>
  <si>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</si>
  <si>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</si>
  <si>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</si>
  <si>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</si>
  <si>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</si>
  <si>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</si>
  <si>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</si>
  <si>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</si>
  <si>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</si>
  <si>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</si>
  <si>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</si>
  <si>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</si>
  <si>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</si>
  <si>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</si>
  <si>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</si>
  <si>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</si>
  <si>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</si>
  <si>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</si>
  <si>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</si>
  <si>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</si>
  <si>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</si>
  <si>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</si>
  <si>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</si>
  <si>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</si>
  <si>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</si>
  <si>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</si>
  <si>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</si>
  <si>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</si>
  <si>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</si>
  <si>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</si>
  <si>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</si>
  <si>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</si>
  <si>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</si>
  <si>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</si>
  <si>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</si>
  <si>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</si>
  <si>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</si>
  <si>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</si>
  <si>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</si>
  <si>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</si>
  <si>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</si>
  <si>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</si>
  <si>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</si>
  <si>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</si>
  <si>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</si>
  <si>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</si>
  <si>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</si>
  <si>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</si>
  <si>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</si>
  <si>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</si>
  <si>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</si>
  <si>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</si>
  <si>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</si>
  <si>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</si>
  <si>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</si>
  <si>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</si>
  <si>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</si>
  <si>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</si>
  <si>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</si>
  <si>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</si>
  <si>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</si>
  <si>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</si>
  <si>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</si>
  <si>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</si>
  <si>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</si>
  <si>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</si>
  <si>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</si>
  <si>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</si>
  <si>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</si>
  <si>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</si>
  <si>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</si>
  <si>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</si>
  <si>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</si>
  <si>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</si>
  <si>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</si>
  <si>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</si>
  <si>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</si>
  <si>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</si>
  <si>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</si>
  <si>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</si>
  <si>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</si>
  <si>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</si>
  <si>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</si>
  <si>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</si>
  <si>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</si>
  <si>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</si>
  <si>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</si>
  <si>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</si>
  <si>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</si>
  <si>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</si>
  <si>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</si>
  <si>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</si>
  <si>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</si>
  <si>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</si>
  <si>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</si>
  <si>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</si>
  <si>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</si>
  <si>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</si>
  <si>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</si>
  <si>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</si>
  <si>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</si>
  <si>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</si>
  <si>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</si>
  <si>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</si>
  <si>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</si>
  <si>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</si>
  <si>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</si>
  <si>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</si>
  <si>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</si>
  <si>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</si>
  <si>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</si>
  <si>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</si>
  <si>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</si>
  <si>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</si>
  <si>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</si>
  <si>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</si>
  <si>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</si>
  <si>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</si>
  <si>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</si>
  <si>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</si>
  <si>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</si>
  <si>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</si>
  <si>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</si>
  <si>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</si>
  <si>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</si>
  <si>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</si>
  <si>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</si>
  <si>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</si>
  <si>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</si>
  <si>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</si>
  <si>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</si>
  <si>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</si>
  <si>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</si>
  <si>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</si>
  <si>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</si>
  <si>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</si>
  <si>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</si>
  <si>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</si>
  <si>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</si>
  <si>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</si>
  <si>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</si>
  <si>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</si>
  <si>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</si>
  <si>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</si>
  <si>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</si>
  <si>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</si>
  <si>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</si>
  <si>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</si>
  <si>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</si>
  <si>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</si>
  <si>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</si>
  <si>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</si>
  <si>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</si>
  <si>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</si>
  <si>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</si>
  <si>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</si>
  <si>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</si>
  <si>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</si>
  <si>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</si>
  <si>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</si>
  <si>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</si>
  <si>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</si>
  <si>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</si>
  <si>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</si>
  <si>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</si>
  <si>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</si>
  <si>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</si>
  <si>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</si>
  <si>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</si>
  <si>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</si>
  <si>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</si>
  <si>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</si>
  <si>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</si>
  <si>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</si>
  <si>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</si>
  <si>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</si>
  <si>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</si>
  <si>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</si>
  <si>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</si>
  <si>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</si>
  <si>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</si>
  <si>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</si>
  <si>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</si>
  <si>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</si>
  <si>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</si>
  <si>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</si>
  <si>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</si>
  <si>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</si>
  <si>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</si>
  <si>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</si>
  <si>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</si>
  <si>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</si>
  <si>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</si>
  <si>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</si>
  <si>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</si>
  <si>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</si>
  <si>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</si>
  <si>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</si>
  <si>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</si>
  <si>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</si>
  <si>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</si>
  <si>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</si>
  <si>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</si>
  <si>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</si>
  <si>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</si>
  <si>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</si>
  <si>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</si>
  <si>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</si>
  <si>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</si>
  <si>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</si>
  <si>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</si>
  <si>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</si>
  <si>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</si>
  <si>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</si>
  <si>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</si>
  <si>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</si>
  <si>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</si>
  <si>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</si>
  <si>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</si>
  <si>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</si>
  <si>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</si>
  <si>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</si>
  <si>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</si>
  <si>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</si>
  <si>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</si>
  <si>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</si>
  <si>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</si>
  <si>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</si>
  <si>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</si>
  <si>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</si>
  <si>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</si>
  <si>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</si>
  <si>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</si>
  <si>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</si>
  <si>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</si>
  <si>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</si>
  <si>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</si>
  <si>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</si>
  <si>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</si>
  <si>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</si>
  <si>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</si>
  <si>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</si>
  <si>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</si>
  <si>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</si>
  <si>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</si>
  <si>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</si>
  <si>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</si>
  <si>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</si>
  <si>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</si>
  <si>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</si>
  <si>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</si>
  <si>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</si>
  <si>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</si>
  <si>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</si>
  <si>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</si>
  <si>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</si>
  <si>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</si>
  <si>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</si>
  <si>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</si>
  <si>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</si>
  <si>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</si>
  <si>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</si>
  <si>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</si>
  <si>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</si>
  <si>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</si>
  <si>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</si>
  <si>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</si>
  <si>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</si>
  <si>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</si>
  <si>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</si>
  <si>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</si>
  <si>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</si>
  <si>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</si>
  <si>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</si>
  <si>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</si>
  <si>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</si>
  <si>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</si>
  <si>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</si>
  <si>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</si>
  <si>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</si>
  <si>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</si>
  <si>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</si>
  <si>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</si>
  <si>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</si>
  <si>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</si>
  <si>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</si>
  <si>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</si>
  <si>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</si>
  <si>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</si>
  <si>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</si>
  <si>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</si>
  <si>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</si>
  <si>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</si>
  <si>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</si>
  <si>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</si>
  <si>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</si>
  <si>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</si>
  <si>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</si>
  <si>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</si>
  <si>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</si>
  <si>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</si>
  <si>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</si>
  <si>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</si>
  <si>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</si>
  <si>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</si>
  <si>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</si>
  <si>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</si>
  <si>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</si>
  <si>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</si>
  <si>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</si>
  <si>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</si>
  <si>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</si>
  <si>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</si>
  <si>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</si>
  <si>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</si>
  <si>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</si>
  <si>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</si>
  <si>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</si>
  <si>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</si>
  <si>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</si>
  <si>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</si>
  <si>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</si>
  <si>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</si>
  <si>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</si>
  <si>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</si>
  <si>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</si>
  <si>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</si>
  <si>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</si>
  <si>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</si>
  <si>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</si>
  <si>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</si>
  <si>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</si>
  <si>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</si>
  <si>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</si>
  <si>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</si>
  <si>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</si>
  <si>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</si>
  <si>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</si>
  <si>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</si>
  <si>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</si>
  <si>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</si>
  <si>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</si>
  <si>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</si>
  <si>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</si>
  <si>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</si>
  <si>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</si>
  <si>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</si>
  <si>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</si>
  <si>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</si>
  <si>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</si>
  <si>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</si>
  <si>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</si>
  <si>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</si>
  <si>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</si>
  <si>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</si>
  <si>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</si>
  <si>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</si>
  <si>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</si>
  <si>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</si>
  <si>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</si>
  <si>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</si>
  <si>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</si>
  <si>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</si>
  <si>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</si>
  <si>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</si>
  <si>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</si>
  <si>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</si>
  <si>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</si>
  <si>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</si>
  <si>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</si>
  <si>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</si>
  <si>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</si>
  <si>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</si>
  <si>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</si>
  <si>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</si>
  <si>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</si>
  <si>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</si>
  <si>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</si>
  <si>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</si>
  <si>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</si>
  <si>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</si>
  <si>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</si>
  <si>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</si>
  <si>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</si>
  <si>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</si>
  <si>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</si>
  <si>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</si>
  <si>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</si>
  <si>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</si>
  <si>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</si>
  <si>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</si>
  <si>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</si>
  <si>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</si>
  <si>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</si>
  <si>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</si>
  <si>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</si>
  <si>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</si>
  <si>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</si>
  <si>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</si>
  <si>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</si>
  <si>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</si>
  <si>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</si>
  <si>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</si>
  <si>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</si>
  <si>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</si>
  <si>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</si>
  <si>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</si>
  <si>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</si>
  <si>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</si>
  <si>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</si>
  <si>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</si>
  <si>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</si>
  <si>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</si>
  <si>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</si>
  <si>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</si>
  <si>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</si>
  <si>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</si>
  <si>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</si>
  <si>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</si>
  <si>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</si>
  <si>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</si>
  <si>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</si>
  <si>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</si>
  <si>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</si>
  <si>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</si>
  <si>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</si>
  <si>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</si>
  <si>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</si>
  <si>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</si>
  <si>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</si>
  <si>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</si>
  <si>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</si>
  <si>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</si>
  <si>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</si>
  <si>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</si>
  <si>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</si>
  <si>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</si>
  <si>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</si>
  <si>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</si>
  <si>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</si>
  <si>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</si>
  <si>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</si>
  <si>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</si>
  <si>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</si>
  <si>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</si>
  <si>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</si>
  <si>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</si>
  <si>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</si>
  <si>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</si>
  <si>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</si>
  <si>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</si>
  <si>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</si>
  <si>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</si>
  <si>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</si>
  <si>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</si>
  <si>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</si>
  <si>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</si>
  <si>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</si>
  <si>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</si>
  <si>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</si>
  <si>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</si>
  <si>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</si>
  <si>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</si>
  <si>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</si>
  <si>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</si>
  <si>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</si>
  <si>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</si>
  <si>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</si>
  <si>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</si>
  <si>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</si>
  <si>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</si>
  <si>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</si>
  <si>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</si>
  <si>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</si>
  <si>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</si>
  <si>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</si>
  <si>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</si>
  <si>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</si>
  <si>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</si>
  <si>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</si>
  <si>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</si>
  <si>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</si>
  <si>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</si>
  <si>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</si>
  <si>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</si>
  <si>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</si>
  <si>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</si>
  <si>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</si>
  <si>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</si>
  <si>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</si>
  <si>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</si>
  <si>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</si>
  <si>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</si>
  <si>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</si>
  <si>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</si>
  <si>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</si>
  <si>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</si>
  <si>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</si>
  <si>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</si>
  <si>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</si>
  <si>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</si>
  <si>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</si>
  <si>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</si>
  <si>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</si>
  <si>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</si>
  <si>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</si>
  <si>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</si>
  <si>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</si>
  <si>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</si>
  <si>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</si>
  <si>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</si>
  <si>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</si>
  <si>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</si>
  <si>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</si>
  <si>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</si>
  <si>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</si>
  <si>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</si>
  <si>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</si>
  <si>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</si>
  <si>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</si>
  <si>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</si>
  <si>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</si>
  <si>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</si>
  <si>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</si>
  <si>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</si>
  <si>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</si>
  <si>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</si>
  <si>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</si>
  <si>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</si>
  <si>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</si>
  <si>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</si>
  <si>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</si>
  <si>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</si>
  <si>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</si>
  <si>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</si>
  <si>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</si>
  <si>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</si>
  <si>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</si>
  <si>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</si>
  <si>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</si>
  <si>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</si>
  <si>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</si>
  <si>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</si>
  <si>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</si>
  <si>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</si>
  <si>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</si>
  <si>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</si>
  <si>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</si>
  <si>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</si>
  <si>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</si>
  <si>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</si>
  <si>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</si>
  <si>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</si>
  <si>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</si>
  <si>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</si>
  <si>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</si>
  <si>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</si>
  <si>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</si>
  <si>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</si>
  <si>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</si>
  <si>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</si>
  <si>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</si>
  <si>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</si>
  <si>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</si>
  <si>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</si>
  <si>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</si>
  <si>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</si>
  <si>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</si>
  <si>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</si>
  <si>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</si>
  <si>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</si>
  <si>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</si>
  <si>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</si>
  <si>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</si>
  <si>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</si>
  <si>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</si>
  <si>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</si>
  <si>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</si>
  <si>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</si>
  <si>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</si>
  <si>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</si>
  <si>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</si>
  <si>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</si>
  <si>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</si>
  <si>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</si>
  <si>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</si>
  <si>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</si>
  <si>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</si>
  <si>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</si>
  <si>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</si>
  <si>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</si>
  <si>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</si>
  <si>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</si>
  <si>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</si>
  <si>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</si>
  <si>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</si>
  <si>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</si>
  <si>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</si>
  <si>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</si>
  <si>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</si>
  <si>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</si>
  <si>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</si>
  <si>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</si>
  <si>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</si>
  <si>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</si>
  <si>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</si>
  <si>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</si>
  <si>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</si>
  <si>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</si>
  <si>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</si>
  <si>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</si>
  <si>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</si>
  <si>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</si>
  <si>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</si>
  <si>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</si>
  <si>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</si>
  <si>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</si>
  <si>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</si>
  <si>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</si>
  <si>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</si>
  <si>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</si>
  <si>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</si>
  <si>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</si>
  <si>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</si>
  <si>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</si>
  <si>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</si>
  <si>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</si>
  <si>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</si>
  <si>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</si>
  <si>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</si>
  <si>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</si>
  <si>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</si>
  <si>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</si>
  <si>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</si>
  <si>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</si>
  <si>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</si>
  <si>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</si>
  <si>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</si>
  <si>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</si>
  <si>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</si>
  <si>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</si>
  <si>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</si>
  <si>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</si>
  <si>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</si>
  <si>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</si>
  <si>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</si>
  <si>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</si>
  <si>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</si>
  <si>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</si>
  <si>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</si>
  <si>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</si>
  <si>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</si>
  <si>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</si>
  <si>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</si>
  <si>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</si>
  <si>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</si>
  <si>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</si>
  <si>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</si>
  <si>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</si>
  <si>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</si>
  <si>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</si>
  <si>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</si>
  <si>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</si>
  <si>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</si>
  <si>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</si>
  <si>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</si>
  <si>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</si>
  <si>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</si>
  <si>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</si>
  <si>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</si>
  <si>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</si>
  <si>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</si>
  <si>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</si>
  <si>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</si>
  <si>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</si>
  <si>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</si>
  <si>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</si>
  <si>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</si>
  <si>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</si>
  <si>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</si>
  <si>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</si>
  <si>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</si>
  <si>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</si>
  <si>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</si>
  <si>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</si>
  <si>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</si>
  <si>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</si>
  <si>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</si>
  <si>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</si>
  <si>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</si>
  <si>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</si>
  <si>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</si>
  <si>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</si>
  <si>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</si>
  <si>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</si>
  <si>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</si>
  <si>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</si>
  <si>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</si>
  <si>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</si>
  <si>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</si>
  <si>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</si>
  <si>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</si>
  <si>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</si>
  <si>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</si>
  <si>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</si>
  <si>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</si>
  <si>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</si>
  <si>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</si>
  <si>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</si>
  <si>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</si>
  <si>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</si>
  <si>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</si>
  <si>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</si>
  <si>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</si>
  <si>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</si>
  <si>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</si>
  <si>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</si>
  <si>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</si>
  <si>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</si>
  <si>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</si>
  <si>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</si>
  <si>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</si>
  <si>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</si>
  <si>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</si>
  <si>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</si>
  <si>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</si>
  <si>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</si>
  <si>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</si>
  <si>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</si>
  <si>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</si>
  <si>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</si>
  <si>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</si>
  <si>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</si>
  <si>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</si>
  <si>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</si>
  <si>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</si>
  <si>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</si>
  <si>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</si>
  <si>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</si>
  <si>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</si>
  <si>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</si>
  <si>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</si>
  <si>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</si>
  <si>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</si>
  <si>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</si>
  <si>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</si>
  <si>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</si>
  <si>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</si>
  <si>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</si>
  <si>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</si>
  <si>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</si>
  <si>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</si>
  <si>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</si>
  <si>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</si>
  <si>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</si>
  <si>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</si>
  <si>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</si>
  <si>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</si>
  <si>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</si>
  <si>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</si>
  <si>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</si>
  <si>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</si>
  <si>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</si>
  <si>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</si>
  <si>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</si>
  <si>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</si>
  <si>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</si>
  <si>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</si>
  <si>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</si>
  <si>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</si>
  <si>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</si>
  <si>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</si>
  <si>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</si>
  <si>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</si>
  <si>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</si>
  <si>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</si>
  <si>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</si>
  <si>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</si>
  <si>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</si>
  <si>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</si>
  <si>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</si>
  <si>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</si>
  <si>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</si>
  <si>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</si>
  <si>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</si>
  <si>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</si>
  <si>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</si>
  <si>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</si>
  <si>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</si>
  <si>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</si>
  <si>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</si>
  <si>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</si>
  <si>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</si>
  <si>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</si>
  <si>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</si>
  <si>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</si>
  <si>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</si>
  <si>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</si>
  <si>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</si>
  <si>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</si>
  <si>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</si>
  <si>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</si>
  <si>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</si>
  <si>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</si>
  <si>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</si>
  <si>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</si>
  <si>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</si>
  <si>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</si>
  <si>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</si>
  <si>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</si>
  <si>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</si>
  <si>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</si>
  <si>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</si>
  <si>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</si>
  <si>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</si>
  <si>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</si>
  <si>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</si>
  <si>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</si>
  <si>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</si>
  <si>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</si>
  <si>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</si>
  <si>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</si>
  <si>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</si>
  <si>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</si>
  <si>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</si>
  <si>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</si>
  <si>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</si>
  <si>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</si>
  <si>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</si>
  <si>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</si>
  <si>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</si>
  <si>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</si>
  <si>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</si>
  <si>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</si>
  <si>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</si>
  <si>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</si>
  <si>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</si>
  <si>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</si>
  <si>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</si>
  <si>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</si>
  <si>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</si>
  <si>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</si>
  <si>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</si>
  <si>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</si>
  <si>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</si>
  <si>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</si>
  <si>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</si>
  <si>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</si>
  <si>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</si>
  <si>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</si>
  <si>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</si>
  <si>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</si>
  <si>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</si>
  <si>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</si>
  <si>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</si>
  <si>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</si>
  <si>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</si>
  <si>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</si>
  <si>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</si>
  <si>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</si>
  <si>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</si>
  <si>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</si>
  <si>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</si>
  <si>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</si>
  <si>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</si>
  <si>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</si>
  <si>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</si>
  <si>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</si>
  <si>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</si>
  <si>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</si>
  <si>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</si>
  <si>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</si>
  <si>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</si>
  <si>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</si>
  <si>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</si>
  <si>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</si>
  <si>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</si>
  <si>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</si>
  <si>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</si>
  <si>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</si>
  <si>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</si>
  <si>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</si>
  <si>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</si>
  <si>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</si>
  <si>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</si>
  <si>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</si>
  <si>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</si>
  <si>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</si>
  <si>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</si>
  <si>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</si>
  <si>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</si>
  <si>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</si>
  <si>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</si>
  <si>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</si>
  <si>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</si>
  <si>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</si>
  <si>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</si>
  <si>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</si>
  <si>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</si>
  <si>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</si>
  <si>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</si>
  <si>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</si>
  <si>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</si>
  <si>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</si>
  <si>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</si>
  <si>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</si>
  <si>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</si>
  <si>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</si>
  <si>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</si>
  <si>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</si>
  <si>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</si>
  <si>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</si>
  <si>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</si>
  <si>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</si>
  <si>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</si>
  <si>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</si>
  <si>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</si>
  <si>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</si>
  <si>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</si>
  <si>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</si>
  <si>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</si>
  <si>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</si>
  <si>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</si>
  <si>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</si>
  <si>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</si>
  <si>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</si>
  <si>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</si>
  <si>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</si>
  <si>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</si>
  <si>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</si>
  <si>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</si>
  <si>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</si>
  <si>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</si>
  <si>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</si>
  <si>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</si>
  <si>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</si>
  <si>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</si>
  <si>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</si>
  <si>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</si>
  <si>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</si>
  <si>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</si>
  <si>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</si>
  <si>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</si>
  <si>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</si>
  <si>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</si>
  <si>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</si>
  <si>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</si>
  <si>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</si>
  <si>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</si>
  <si>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</si>
  <si>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</si>
  <si>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</si>
  <si>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</si>
  <si>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</si>
  <si>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</si>
  <si>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</si>
  <si>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</si>
  <si>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</si>
  <si>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</si>
  <si>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</si>
  <si>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</si>
  <si>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</si>
  <si>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</si>
  <si>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</si>
  <si>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</si>
  <si>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</si>
  <si>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</si>
  <si>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</si>
  <si>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</si>
  <si>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</si>
  <si>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</si>
  <si>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</si>
  <si>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</si>
  <si>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</si>
  <si>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</si>
  <si>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</si>
  <si>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</si>
  <si>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</si>
  <si>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</si>
  <si>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</si>
  <si>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</si>
  <si>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</si>
  <si>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</si>
  <si>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</si>
  <si>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</si>
  <si>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</si>
  <si>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</si>
  <si>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</si>
  <si>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</si>
  <si>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</si>
  <si>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</si>
  <si>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</si>
  <si>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</si>
  <si>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</si>
  <si>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</si>
  <si>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</si>
  <si>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</si>
  <si>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</si>
  <si>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</si>
  <si>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</si>
  <si>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</si>
  <si>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</si>
  <si>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</si>
  <si>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</si>
  <si>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</si>
  <si>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</si>
  <si>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</si>
  <si>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</si>
  <si>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</si>
  <si>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</si>
  <si>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</si>
  <si>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</si>
  <si>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</si>
  <si>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</si>
  <si>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</si>
  <si>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</si>
  <si>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</si>
  <si>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</si>
  <si>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</si>
  <si>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</si>
  <si>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</si>
  <si>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</si>
  <si>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</si>
  <si>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</si>
  <si>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</si>
  <si>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</si>
  <si>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</si>
  <si>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</si>
  <si>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</si>
  <si>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</si>
  <si>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</si>
  <si>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</si>
  <si>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</si>
  <si>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</si>
  <si>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</si>
  <si>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</si>
  <si>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</si>
  <si>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</si>
  <si>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</si>
  <si>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</si>
  <si>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</si>
  <si>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</si>
  <si>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</si>
  <si>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</si>
  <si>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</si>
  <si>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</si>
  <si>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</si>
  <si>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</si>
  <si>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</si>
  <si>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</si>
  <si>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</si>
  <si>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</si>
  <si>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</si>
  <si>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</si>
  <si>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</si>
  <si>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</si>
  <si>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</si>
  <si>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</si>
  <si>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</si>
  <si>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</si>
  <si>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</si>
  <si>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</si>
  <si>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</si>
  <si>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</si>
  <si>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</si>
  <si>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</si>
  <si>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</si>
  <si>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</si>
  <si>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</si>
  <si>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</si>
  <si>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</si>
  <si>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</si>
  <si>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</si>
  <si>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</si>
  <si>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</si>
  <si>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</si>
  <si>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</si>
  <si>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</si>
  <si>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</si>
  <si>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</si>
  <si>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</si>
  <si>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</si>
  <si>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</si>
  <si>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</si>
  <si>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</si>
  <si>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</si>
  <si>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</si>
  <si>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</si>
  <si>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</si>
  <si>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</si>
  <si>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</si>
  <si>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</si>
  <si>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</si>
  <si>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</si>
  <si>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</si>
  <si>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</si>
  <si>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</si>
  <si>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</si>
  <si>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</si>
  <si>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</si>
  <si>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</si>
  <si>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</si>
  <si>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</si>
  <si>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</si>
  <si>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</si>
  <si>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</si>
  <si>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</si>
  <si>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</si>
  <si>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</si>
  <si>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</si>
  <si>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</si>
  <si>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</si>
  <si>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</si>
  <si>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</si>
  <si>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</si>
  <si>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</si>
  <si>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</si>
  <si>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</si>
  <si>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</si>
  <si>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</si>
  <si>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</si>
  <si>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</si>
  <si>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</si>
  <si>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</si>
  <si>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</si>
  <si>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</si>
  <si>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</si>
  <si>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</si>
  <si>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</si>
  <si>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</si>
  <si>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</si>
  <si>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</si>
  <si>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</si>
  <si>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</si>
  <si>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</si>
  <si>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</si>
  <si>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</si>
  <si>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</si>
  <si>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</si>
  <si>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</si>
  <si>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</si>
  <si>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</si>
  <si>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</si>
  <si>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</si>
  <si>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</si>
  <si>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</si>
  <si>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</si>
  <si>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</si>
  <si>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</si>
  <si>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</si>
  <si>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</si>
  <si>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</si>
  <si>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</si>
  <si>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</si>
  <si>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</si>
  <si>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</si>
  <si>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</si>
  <si>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</si>
  <si>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</si>
  <si>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</si>
  <si>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</si>
  <si>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</si>
  <si>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</si>
  <si>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</si>
  <si>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</si>
  <si>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</si>
  <si>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</si>
  <si>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</si>
  <si>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</si>
  <si>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</si>
  <si>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</si>
  <si>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</si>
  <si>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</si>
  <si>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</si>
  <si>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</si>
  <si>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</si>
  <si>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</si>
  <si>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</si>
  <si>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</si>
  <si>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</si>
  <si>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</si>
  <si>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</si>
  <si>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</si>
  <si>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</si>
  <si>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</si>
  <si>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</si>
  <si>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</si>
  <si>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</si>
  <si>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</si>
  <si>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</si>
  <si>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</si>
  <si>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</si>
  <si>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</si>
  <si>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</si>
  <si>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</si>
  <si>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</si>
  <si>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</si>
  <si>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</si>
  <si>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</si>
  <si>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</si>
  <si>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</si>
  <si>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</si>
  <si>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</si>
  <si>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</si>
  <si>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</si>
  <si>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</si>
  <si>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</si>
  <si>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</si>
  <si>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</si>
  <si>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</si>
  <si>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</si>
  <si>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</si>
  <si>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</si>
  <si>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</si>
  <si>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</si>
  <si>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</si>
  <si>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</si>
  <si>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</si>
  <si>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</si>
  <si>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</si>
  <si>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</si>
  <si>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</si>
  <si>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</si>
  <si>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</si>
  <si>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</si>
  <si>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</si>
  <si>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</si>
  <si>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</si>
  <si>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</si>
  <si>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</si>
  <si>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</si>
  <si>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</si>
  <si>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</si>
  <si>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</si>
  <si>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</si>
  <si>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</si>
  <si>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</si>
  <si>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</si>
  <si>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</si>
  <si>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</si>
  <si>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</si>
  <si>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</si>
  <si>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</si>
  <si>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</si>
  <si>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</si>
  <si>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</si>
  <si>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</si>
  <si>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</si>
  <si>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</si>
  <si>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</si>
  <si>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</si>
  <si>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</si>
  <si>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</si>
  <si>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</si>
  <si>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</si>
  <si>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</si>
  <si>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</si>
  <si>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</si>
  <si>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</si>
  <si>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</si>
  <si>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</si>
  <si>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</si>
  <si>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</si>
  <si>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</si>
  <si>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</si>
  <si>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</si>
  <si>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</si>
  <si>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</si>
  <si>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</si>
  <si>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</si>
  <si>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</si>
  <si>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</si>
  <si>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</si>
  <si>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</si>
  <si>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</si>
  <si>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</si>
  <si>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</si>
  <si>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</si>
  <si>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</si>
  <si>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</si>
  <si>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</si>
  <si>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</si>
  <si>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</si>
  <si>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</si>
  <si>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</si>
  <si>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</si>
  <si>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</si>
  <si>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</si>
  <si>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</si>
  <si>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</si>
  <si>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</si>
  <si>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</si>
  <si>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</si>
  <si>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</si>
  <si>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</si>
  <si>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</si>
  <si>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</si>
  <si>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</si>
  <si>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</si>
  <si>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</si>
  <si>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</si>
  <si>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</si>
  <si>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</si>
  <si>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</si>
  <si>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</si>
  <si>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</si>
  <si>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</si>
  <si>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</si>
  <si>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</si>
  <si>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</si>
  <si>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</si>
  <si>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</si>
  <si>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</si>
  <si>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</si>
  <si>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</si>
  <si>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</si>
  <si>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</si>
  <si>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</si>
  <si>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</si>
  <si>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</si>
  <si>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</si>
  <si>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</si>
  <si>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</si>
  <si>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</si>
  <si>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</si>
  <si>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</si>
  <si>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</si>
  <si>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</si>
  <si>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</si>
  <si>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</si>
  <si>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</si>
  <si>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</si>
  <si>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</si>
  <si>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</si>
  <si>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</si>
  <si>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</si>
  <si>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</si>
  <si>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</si>
  <si>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</si>
  <si>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</si>
  <si>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</si>
  <si>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</si>
  <si>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</si>
  <si>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</si>
  <si>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</si>
  <si>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</si>
  <si>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</si>
  <si>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</si>
  <si>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</si>
  <si>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</si>
  <si>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</si>
  <si>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</si>
  <si>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</si>
  <si>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</si>
  <si>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</si>
  <si>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</si>
  <si>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</si>
  <si>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</si>
  <si>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</si>
  <si>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</si>
  <si>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</si>
  <si>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</si>
  <si>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</si>
  <si>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</si>
  <si>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</si>
  <si>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</si>
  <si>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</si>
  <si>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</si>
  <si>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</si>
  <si>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</si>
  <si>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</si>
  <si>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</si>
  <si>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</si>
  <si>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</si>
  <si>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</si>
  <si>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</si>
  <si>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</si>
  <si>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</si>
  <si>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</si>
  <si>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</si>
  <si>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</si>
  <si>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</si>
  <si>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</si>
  <si>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</si>
  <si>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</si>
  <si>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</si>
  <si>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</si>
  <si>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</si>
  <si>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</si>
  <si>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</si>
  <si>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</si>
  <si>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</si>
  <si>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</si>
  <si>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</si>
  <si>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</si>
  <si>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</si>
  <si>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</si>
  <si>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</si>
  <si>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</si>
  <si>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</si>
  <si>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</si>
  <si>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</si>
  <si>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</si>
  <si>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</si>
  <si>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</si>
  <si>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</si>
  <si>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</si>
  <si>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</si>
  <si>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</si>
  <si>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</si>
  <si>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</si>
  <si>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</si>
  <si>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</si>
  <si>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</si>
  <si>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</si>
  <si>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</si>
  <si>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</si>
  <si>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</si>
  <si>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</si>
  <si>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</si>
  <si>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</si>
  <si>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</si>
  <si>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</si>
  <si>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</si>
  <si>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</si>
  <si>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</si>
  <si>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</si>
  <si>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</si>
  <si>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</si>
  <si>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</si>
  <si>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</si>
  <si>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</si>
  <si>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</si>
  <si>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</si>
  <si>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</si>
  <si>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</si>
  <si>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</si>
  <si>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</si>
  <si>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</si>
  <si>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</si>
  <si>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</si>
  <si>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</si>
  <si>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</si>
  <si>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</si>
  <si>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</si>
  <si>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</si>
  <si>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</si>
  <si>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</si>
  <si>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</si>
  <si>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</si>
  <si>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</si>
  <si>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</si>
  <si>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</si>
  <si>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</si>
  <si>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</si>
  <si>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</si>
  <si>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</si>
  <si>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</si>
  <si>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</si>
  <si>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</si>
  <si>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</si>
  <si>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</si>
  <si>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</si>
  <si>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</si>
  <si>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</si>
  <si>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</si>
  <si>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</si>
  <si>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</si>
  <si>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</si>
  <si>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</si>
  <si>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</si>
  <si>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</si>
  <si>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</si>
  <si>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</si>
  <si>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</si>
  <si>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</si>
  <si>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</si>
  <si>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</si>
  <si>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</si>
  <si>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</si>
  <si>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</si>
  <si>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</si>
  <si>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</si>
  <si>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</si>
  <si>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</si>
  <si>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</si>
  <si>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</si>
  <si>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</si>
  <si>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</si>
  <si>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</si>
  <si>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</si>
  <si>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</si>
  <si>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</si>
  <si>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</si>
  <si>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</si>
  <si>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</si>
  <si>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</si>
  <si>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</si>
  <si>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</si>
  <si>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</si>
  <si>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</si>
  <si>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</si>
  <si>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</si>
  <si>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</si>
  <si>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</si>
  <si>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</si>
  <si>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</si>
  <si>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</si>
  <si>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</si>
  <si>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</si>
  <si>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</si>
  <si>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</si>
  <si>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</si>
  <si>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</si>
  <si>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</si>
  <si>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</si>
  <si>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</si>
  <si>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</si>
  <si>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</si>
  <si>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</si>
  <si>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</si>
  <si>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</si>
  <si>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</si>
  <si>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</si>
  <si>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</si>
  <si>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</si>
  <si>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</si>
  <si>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</si>
  <si>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</si>
  <si>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</si>
  <si>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</si>
  <si>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</si>
  <si>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</si>
  <si>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</si>
  <si>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</si>
  <si>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</si>
  <si>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</si>
  <si>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</si>
  <si>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</si>
  <si>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</si>
  <si>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</si>
  <si>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</si>
  <si>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</si>
  <si>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</si>
  <si>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</si>
  <si>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</si>
  <si>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</si>
  <si>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</si>
  <si>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</si>
  <si>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</si>
  <si>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</si>
  <si>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</si>
  <si>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</si>
  <si>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</si>
  <si>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</si>
  <si>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</si>
  <si>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</si>
  <si>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</si>
  <si>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</si>
  <si>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</si>
  <si>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</si>
  <si>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</si>
  <si>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</si>
  <si>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</si>
  <si>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</si>
  <si>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</si>
  <si>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</si>
  <si>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</si>
  <si>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</si>
  <si>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</si>
  <si>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</si>
  <si>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</si>
  <si>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</si>
  <si>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</si>
  <si>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</si>
  <si>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</si>
  <si>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</si>
  <si>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</si>
  <si>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</si>
  <si>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</si>
  <si>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</si>
  <si>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</si>
  <si>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</si>
  <si>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</si>
  <si>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</si>
  <si>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</si>
  <si>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</si>
  <si>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</si>
  <si>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</si>
  <si>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</si>
  <si>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</si>
  <si>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</si>
  <si>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</si>
  <si>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</si>
  <si>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</si>
  <si>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</si>
  <si>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</si>
  <si>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</si>
  <si>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</si>
  <si>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</si>
  <si>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</si>
  <si>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</si>
  <si>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</si>
  <si>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</si>
  <si>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</si>
  <si>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</si>
  <si>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</si>
  <si>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</si>
  <si>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</si>
  <si>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</si>
  <si>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</si>
  <si>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</si>
  <si>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</si>
  <si>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</si>
  <si>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</si>
  <si>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</si>
  <si>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</si>
  <si>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</si>
  <si>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</si>
  <si>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</si>
  <si>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</si>
  <si>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</si>
  <si>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</si>
  <si>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</si>
  <si>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</si>
  <si>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</si>
  <si>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</si>
  <si>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</si>
  <si>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</si>
  <si>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</si>
  <si>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</si>
  <si>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</si>
  <si>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</si>
  <si>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</si>
  <si>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</si>
  <si>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</si>
  <si>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</si>
  <si>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</si>
  <si>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</si>
  <si>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</si>
  <si>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</si>
  <si>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</si>
  <si>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</si>
  <si>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</si>
  <si>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</si>
  <si>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</si>
  <si>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</si>
  <si>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</si>
  <si>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</si>
  <si>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</si>
  <si>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</si>
  <si>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</si>
  <si>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</si>
  <si>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</si>
  <si>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</si>
  <si>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</si>
  <si>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</si>
  <si>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</si>
  <si>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</si>
  <si>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</si>
  <si>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</si>
  <si>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</si>
  <si>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</si>
  <si>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</si>
  <si>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</si>
  <si>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</si>
  <si>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</si>
  <si>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</si>
  <si>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</si>
  <si>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</si>
  <si>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</si>
  <si>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</si>
  <si>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</si>
  <si>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</si>
  <si>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</si>
  <si>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</si>
  <si>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</si>
  <si>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</si>
  <si>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</si>
  <si>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</si>
  <si>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</si>
  <si>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</si>
  <si>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</si>
  <si>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</si>
  <si>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</si>
  <si>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</si>
  <si>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</si>
  <si>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</si>
  <si>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</si>
  <si>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</si>
  <si>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</si>
  <si>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</si>
  <si>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</si>
  <si>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</si>
  <si>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</si>
  <si>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</si>
  <si>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</si>
  <si>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</si>
  <si>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</si>
  <si>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</si>
  <si>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</si>
  <si>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</si>
  <si>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</si>
  <si>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</si>
  <si>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</si>
  <si>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</si>
  <si>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</si>
  <si>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</si>
  <si>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</si>
  <si>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</si>
  <si>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</si>
  <si>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</si>
  <si>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</si>
  <si>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</si>
  <si>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</si>
  <si>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</si>
  <si>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</si>
  <si>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</si>
  <si>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</si>
  <si>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</si>
  <si>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</si>
  <si>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</si>
  <si>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</si>
  <si>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</si>
  <si>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</si>
  <si>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</si>
  <si>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</si>
  <si>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</si>
  <si>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</si>
  <si>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</si>
  <si>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</si>
  <si>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</si>
  <si>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</si>
  <si>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</si>
  <si>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</si>
  <si>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</si>
  <si>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</si>
  <si>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</si>
  <si>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</si>
  <si>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</si>
  <si>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</si>
  <si>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</si>
  <si>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</si>
  <si>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</si>
  <si>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</si>
  <si>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</si>
  <si>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</si>
  <si>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</si>
  <si>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</si>
  <si>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</si>
  <si>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</si>
  <si>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</si>
  <si>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</si>
  <si>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</si>
  <si>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</si>
  <si>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</si>
  <si>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</si>
  <si>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</si>
  <si>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</si>
  <si>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</si>
  <si>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</si>
  <si>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</si>
  <si>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</si>
  <si>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</si>
  <si>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</si>
  <si>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</si>
  <si>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</si>
  <si>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</si>
  <si>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</si>
  <si>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</si>
  <si>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</si>
  <si>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</si>
  <si>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</si>
  <si>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</si>
  <si>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</si>
  <si>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</si>
  <si>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</si>
  <si>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</si>
  <si>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</si>
  <si>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</si>
  <si>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</si>
  <si>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</si>
  <si>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</si>
  <si>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</si>
  <si>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</si>
  <si>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</si>
  <si>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</si>
  <si>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</si>
  <si>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</si>
  <si>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</si>
  <si>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</si>
  <si>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</si>
  <si>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</si>
  <si>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</si>
  <si>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</si>
  <si>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</si>
  <si>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</si>
  <si>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</si>
  <si>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</si>
  <si>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</si>
  <si>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PCM-20251007-00001243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</si>
  <si>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</si>
  <si>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</si>
  <si>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</si>
  <si>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</si>
  <si>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</si>
  <si>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</si>
  <si>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</si>
  <si>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</si>
  <si>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</si>
  <si>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</si>
  <si>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</si>
  <si>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</si>
  <si>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</si>
  <si>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</si>
  <si>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</si>
  <si>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</si>
  <si>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</si>
  <si>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</si>
  <si>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</si>
  <si>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</si>
  <si>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</si>
  <si>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</si>
  <si>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</si>
  <si>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</si>
  <si>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</si>
  <si>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</si>
  <si>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</si>
  <si>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</si>
  <si>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</si>
  <si>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</si>
  <si>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</si>
  <si>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</si>
  <si>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</si>
  <si>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</si>
  <si>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</si>
  <si>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</si>
  <si>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</si>
  <si>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</si>
  <si>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</si>
  <si>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</si>
  <si>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</si>
  <si>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</si>
  <si>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</si>
  <si>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</si>
  <si>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</si>
  <si>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</si>
  <si>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</si>
  <si>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</si>
  <si>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</si>
  <si>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</si>
  <si>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</si>
  <si>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</si>
  <si>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</si>
  <si>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</si>
  <si>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</si>
  <si>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</si>
  <si>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</si>
  <si>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</si>
  <si>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</si>
  <si>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</si>
  <si>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</si>
  <si>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</si>
  <si>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</si>
  <si>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</si>
  <si>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</si>
  <si>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</si>
  <si>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</si>
  <si>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</si>
  <si>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</si>
  <si>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</si>
  <si>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</si>
  <si>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</si>
  <si>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</si>
  <si>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</si>
  <si>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</si>
  <si>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</si>
  <si>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</si>
  <si>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</si>
  <si>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</si>
  <si>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</si>
  <si>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</si>
  <si>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</si>
  <si>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</si>
  <si>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</si>
  <si>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</si>
  <si>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</si>
  <si>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</si>
  <si>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</si>
  <si>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</si>
  <si>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</si>
  <si>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</si>
  <si>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</si>
  <si>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</si>
  <si>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PCM-20251007-00001228</t>
  </si>
  <si>
    <t xml:space="preserve">100 min </t>
  </si>
  <si>
    <t xml:space="preserve"> PCM-20251007-00001146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</si>
  <si>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</si>
  <si>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</si>
  <si>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</si>
  <si>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</si>
  <si>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</si>
  <si>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</si>
  <si>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 / Gen has an issue as the team found FIP faulty, and another team is on the way with a new FIP</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</si>
  <si>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</si>
  <si>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</si>
  <si>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</si>
  <si>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</si>
  <si>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</si>
  <si>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</si>
  <si>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PCM-20251007-00001024</t>
  </si>
  <si>
    <t xml:space="preserve">Lte sectors flapping due to REC module faulty // ETA 30 mins </t>
  </si>
  <si>
    <t>PCM-20251007-00001235</t>
  </si>
  <si>
    <t>RT site // at site wait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</si>
</sst>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7" totalsRowShown="0" headerRowDxfId="15" dataDxfId="14" headerRowBorderDxfId="12" tableBorderDxfId="13">
  <autoFilter ref="A1:L2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274.58240405092511</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12934</v>
      </c>
      <c r="E3" s="149" t="s">
        <v>38964</v>
      </c>
      <c r="F3" s="150">
        <v>45937.502847222226</v>
      </c>
      <c r="G3" s="151">
        <f ca="1">IFERROR(NOW()-F3,"")</f>
        <v>2.7982754625554662E-2</v>
      </c>
      <c r="H3" s="150">
        <v>45937.493125000001</v>
      </c>
      <c r="I3" s="148" t="str">
        <f>IFERROR(VLOOKUP(D3,DB!A:F,6,0),"")</f>
        <v>SCECO</v>
      </c>
      <c r="J3" s="65" t="str">
        <f>IFERROR(VLOOKUP(D3,DB!A:G,7,0),"")</f>
        <v>Dead+Vandalized</v>
      </c>
      <c r="K3" s="152" t="s">
        <v>38967</v>
      </c>
      <c r="L3" s="153" t="str">
        <f>IFERROR(VLOOKUP(D3,DB!A:I,9,0),"")</f>
        <v>Latis</v>
      </c>
    </row>
    <row r="4" spans="1:12" ht="15" customHeight="1">
      <c r="A4" s="147"/>
      <c r="B4" s="148" t="str">
        <f>IFERROR(VLOOKUP(D4,DB!A:K,11,0),"")</f>
        <v/>
      </c>
      <c r="C4" s="148"/>
      <c r="D4" s="148"/>
      <c r="E4" s="149"/>
      <c r="F4" s="150"/>
      <c r="G4" s="151">
        <f ca="1">IFERROR(NOW()-F4,"")</f>
        <v>45937.530829976851</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45937.530829976851</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45937.530829976851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45937.530829976851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45937.530829976851</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45937.530829976851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45937.530829976851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45937.530829976851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45937.530829976851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45937.530829976851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45937.530829976851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45937.530829976851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45937.530829976851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45937.530829976851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45937.530829976851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45937.530829976851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45937.530829976851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45937.530829976851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45937.530829976851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45937.530829976851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45937.530829976851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45937.530829976851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45937.530829976851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45937.530829976851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45937.530829976851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45937.530829976851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45937.530829976851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45937.530829976851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45937.530829976851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45937.530829976851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45937.530829976851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45937.530829976851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45937.530829976851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45937.530829976851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45937.530829976851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45937.530829976851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45937.530829976851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45937.530829976851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45937.530829976851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45937.530829976851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45937.530829976851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45937.530829976851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45937.530829976851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45937.530829976851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45937.530829976851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45937.530829976851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45937.530829976851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45937.530829976851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45937.530829976851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45937.530829976851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45937.530829976851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45937.530829976851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45937.530829976851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45937.530829976851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45937.530829976851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45937.530829976851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45937.530829976851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45937.530829976851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45937.530829976851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45937.530829976851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45937.530829976851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45937.530829976851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45937.530829976851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45937.530829976851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45937.530829976851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45937.530829976851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45937.530829976851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45937.530829976851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45937.530829976851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45937.530829976851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45937.530829976851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45937.530829976851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45937.530829976851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45937.530829976851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45937.530829976851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45937.530829976851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45937.530829976851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45937.530829976851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45937.530829976851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45937.530829976851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45937.530829976851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45937.530829976851</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45937.530829976851</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45937.530829976851</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45937.530829976851</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130.80374664351984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112.53099201388977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1</v>
      </c>
      <c r="D5" s="18" t="s">
        <v>25408</v>
      </c>
      <c r="E5" s="123" t="s">
        <v>38964</v>
      </c>
      <c r="F5" s="124">
        <v>45937.395624999997</v>
      </c>
      <c r="G5" s="125">
        <f ca="1">IFERROR(NOW()-F5,"-")</f>
        <v>0.13520497685385635</v>
      </c>
      <c r="H5" s="124">
        <v>45937.390069444446</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45937.530829976851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45937.530829976851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45937.530829976851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45937.530829976851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45937.530829976851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45937.530829976851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45937.530829976851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45937.530829976851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45937.530829976851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45937.530829976851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45937.530829976851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45937.530829976851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45937.530829976851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45937.530829976851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45937.530829976851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45937.530829976851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45937.530829976851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45937.530829976851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45937.530829976851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45937.530829976851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45937.530829976851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45937.530829976851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45937.530829976851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45937.530829976851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45937.530829976851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45937.530829976851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45937.530829976851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45937.530829976851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45937.530829976851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45937.530829976851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45937.530829976851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45937.530829976851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45937.530829976851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45937.530829976851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45937.530829976851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45937.530829976851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45937.530829976851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45937.530829976851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45937.530829976851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45937.530829976851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45937.530829976851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45937.530829976851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45937.530829976851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45937.530829976851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45937.530829976851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45937.530829976851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45937.530829976851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45937.530829976851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45937.530829976851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45937.530829976851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45937.530829976851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45937.530829976851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45937.530829976851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45937.530829976851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45937.530829976851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45937.530829976851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45937.530829976851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45937.530829976851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45937.530829976851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45937.530829976851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45937.530829976851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45937.530829976851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45937.530829976851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45937.530829976851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45937.530829976851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45937.530829976851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45937.530829976851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45937.530829976851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45937.530829976851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45937.530829976851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45937.530829976851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45937.530829976851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45937.530829976851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45937.530829976851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45937.530829976851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45937.530829976851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45937.530829976851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45937.530829976851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45937.530829976851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45937.530829976851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45937.530829976851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45937.530829976851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45937.530829976851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45937.530829976851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45937.530829976851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45937.530829976851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45937.530829976851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45937.530829976851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45937.530829976851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45937.530829976851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45937.530829976851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45937.530829976851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45937.530829976851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45937.530829976851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45937.530829976851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45937.530829976851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45937.530829976851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45937.530829976851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45937.530829976851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45937.530829976851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45937.530829976851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45937.530829976851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45937.530829976851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45937.530829976851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45937.530829976851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45937.530829976851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45937.530829976851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45937.530829976851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45937.530829976851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45937.530829976851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45937.530829976851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45937.530829976851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45937.530829976851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45937.530829976851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45937.530829976851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45937.530829976851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45937.530829976851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45937.530829976851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45937.530829976851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45937.530829976851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45937.530829976851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45937.530829976851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45937.530829976851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45937.530829976851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45937.530829976851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45937.530829976851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45937.530829976851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45937.530829976851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45937.530829976851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45937.530829976851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45937.530829976851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45937.530829976851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45937.530829976851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45937.530829976851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45937.530829976851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45937.530829976851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45937.530829976851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45937.530829976851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45937.530829976851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45937.530829976851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45937.530829976851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45937.530829976851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45937.530829976851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45937.530829976851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45937.530829976851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45937.530829976851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45937.530829976851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45937.530829976851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45937.530829976851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45937.530829976851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45937.530829976851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45937.530829976851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45937.530829976851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45937.530829976851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45937.530829976851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45937.530829976851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45937.530829976851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45937.530829976851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45937.530829976851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45937.530829976851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45937.530829976851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45937.530829976851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45937.530829976851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45937.530829976851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45937.530829976851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45937.530829976851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45937.530829976851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45937.530829976851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45937.530829976851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45937.530829976851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45937.530829976851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45937.530829976851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45937.530829976851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45937.530829976851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45937.530829976851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45937.530829976851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45937.530829976851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45937.530829976851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45937.530829976851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45937.530829976851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45937.530829976851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45937.530829976851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45937.530829976851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45937.530829976851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45937.530829976851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45937.530829976851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45937.530829976851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45937.530829976851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45937.530829976851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45937.530829976851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45937.530829976851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45937.530829976851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45937.530829976851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45937.530829976851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45937.530829976851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45937.530829976851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45937.530829976851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45937.530829976851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45937.530829976851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45937.530829976851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45937.530829976851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45937.530829976851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45937.530829976851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45937.530829976851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45937.530829976851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45937.530829976851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45937.530829976851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45937.530829976851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45937.530829976851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45937.530829976851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45937.530829976851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45937.530829976851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45937.530829976851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45937.530829976851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45937.530829976851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45937.530829976851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45937.530829976851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45937.530829976851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45937.530829976851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45937.530829976851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45937.530829976851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45937.530829976851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45937.530829976851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45937.530829976851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45937.530829976851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45937.530829976851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45937.530829976851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45937.530829976851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45937.530829976851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45937.530829976851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45937.530829976851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45937.530829976851</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45937.530829976851</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45937.530829976851</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45937.530829976851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45937.530829976851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45937.530829976851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45937.530829976851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45937.530829976851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45937.530829976851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45937.530829976851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45937.530829976851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45937.530829976851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45937.530829976851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45937.530829976851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45937.530829976851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45937.530829976851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45937.530829976851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45937.530829976851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45937.530829976851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45937.530829976851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45937.530829976851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45937.530829976851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45937.530829976851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45937.530829976851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45937.530829976851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45937.530829976851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45937.530829976851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45937.530829976851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45937.530829976851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45937.530829976851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45937.530829976851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45937.530829976851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45937.530829976851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45937.530829976851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45937.530829976851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45937.530829976851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45937.530829976851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45937.530829976851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45937.530829976851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45937.530829976851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45937.530829976851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45937.530829976851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45937.530829976851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45937.530829976851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45937.530829976851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45937.530829976851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45937.530829976851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45937.530829976851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45937.530829976851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45937.530829976851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45937.530829976851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45937.530829976851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45937.530829976851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45937.530829976851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45937.530829976851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45937.530829976851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45937.530829976851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45937.530829976851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45937.530829976851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45937.530829976851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45937.530829976851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45937.530829976851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45937.530829976851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45937.530829976851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45937.530829976851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45937.530829976851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45937.530829976851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45937.530829976851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45937.530829976851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45937.530829976851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45937.530829976851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45937.530829976851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45937.530829976851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45937.530829976851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45937.530829976851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45937.530829976851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45937.530829976851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45937.530829976851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45937.530829976851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45937.530829976851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45937.530829976851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45937.530829976851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45937.530829976851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45937.530829976851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45937.530829976851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45937.530829976851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45937.530829976851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45937.530829976851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45937.530829976851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45937.530829976851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45937.530829976851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45937.530829976851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45937.530829976851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45937.530829976851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45937.530829976851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45937.530829976851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45937.530829976851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45937.530829976851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45937.530829976851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45937.530829976851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45937.530829976851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45937.530829976851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45937.530829976851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45937.530829976851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45937.530829976851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45937.530829976851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45937.530829976851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45937.530829976851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45937.530829976851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45937.530829976851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45937.530829976851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45937.530829976851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45937.530829976851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45937.530829976851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45937.530829976851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45937.530829976851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45937.530829976851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45937.530829976851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45937.530829976851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45937.530829976851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45937.530829976851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45937.530829976851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45937.530829976851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45937.530829976851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45937.530829976851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45937.530829976851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45937.530829976851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45937.530829976851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45937.530829976851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45937.530829976851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45937.530829976851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45937.530829976851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45937.530829976851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45937.530829976851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45937.530829976851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45937.530829976851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45937.530829976851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45937.530829976851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45937.530829976851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45937.530829976851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45937.530829976851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45937.530829976851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45937.530829976851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45937.530829976851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45937.530829976851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45937.530829976851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45937.530829976851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45937.530829976851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45937.530829976851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45937.530829976851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45937.530829976851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45937.530829976851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45937.530829976851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45937.530829976851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45937.530829976851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45937.530829976851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45937.530829976851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45937.530829976851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45937.530829976851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45937.530829976851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45937.530829976851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45937.530829976851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45937.530829976851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45937.530829976851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45937.530829976851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45937.530829976851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45937.530829976851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45937.530829976851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45937.530829976851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45937.530829976851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45937.530829976851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45937.530829976851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45937.530829976851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45937.530829976851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45937.530829976851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45937.530829976851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45937.530829976851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45937.530829976851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45937.530829976851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45937.530829976851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45937.530829976851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45937.530829976851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45937.530829976851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45937.530829976851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45937.530829976851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45937.530829976851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45937.530829976851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45937.530829976851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45937.530829976851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45937.530829976851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45937.530829976851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45937.530829976851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45937.530829976851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45937.530829976851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45937.530829976851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45937.530829976851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45937.530829976851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45937.530829976851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45937.530829976851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45937.530829976851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45937.530829976851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45937.530829976851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45937.530829976851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45937.530829976851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45937.530829976851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45937.530829976851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45937.530829976851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45937.530829976851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45937.530829976851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45937.530829976851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45937.530829976851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45937.530829976851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45937.530829976851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45937.530829976851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45937.530829976851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45937.530829976851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45937.530829976851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45937.530829976851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45937.530829976851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45937.530829976851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45937.530829976851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45937.530829976851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45937.530829976851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45937.530829976851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45937.530829976851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45937.530829976851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45937.530829976851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45937.530829976851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45937.530829976851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45937.530829976851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45937.530829976851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45937.530829976851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45937.530829976851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45937.530829976851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45937.530829976851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45937.530829976851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45937.530829976851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45937.530829976851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45937.530829976851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45937.530829976851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45937.530829976851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45937.530829976851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45937.530829976851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45937.530829976851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45937.530829976851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45937.530829976851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45937.530829976851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45937.530829976851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45937.530829976851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45937.530829976851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45937.530829976851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45937.530829976851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45937.530829976851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45937.530829976851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45937.530829976851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45937.530829976851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45937.530829976851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45937.530829976851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45937.530829976851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45937.530829976851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45937.530829976851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45937.530829976851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45937.530829976851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45937.530829976851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45937.530829976851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45937.530829976851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45937.530829976851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45937.530829976851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45937.530829976851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45937.530829976851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45937.530829976851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45937.530829976851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45937.530829976851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45937.530829976851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45937.530829976851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45937.530829976851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45937.530829976851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45937.530829976851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45937.530829976851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45937.530829976851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45937.530829976851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45937.530829976851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45937.530829976851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45937.530829976851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45937.530829976851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45937.530829976851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45937.530829976851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45937.530829976851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45937.530829976851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45937.530829976851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45937.530829976851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45937.530829976851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45937.530829976851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45937.530829976851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45937.530829976851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45937.530829976851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45937.530829976851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45937.530829976851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45937.530829976851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45937.530829976851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45937.530829976851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45937.530829976851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45937.530829976851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45937.530829976851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45937.530829976851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45937.530829976851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45937.530829976851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45937.530829976851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45937.530829976851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45937.530829976851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45937.530829976851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45937.530829976851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45937.530829976851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45937.530829976851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45937.530829976851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45937.530829976851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45937.530829976851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45937.530829976851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45937.530829976851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45937.530829976851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45937.530829976851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45937.530829976851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45937.530829976851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45937.530829976851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45937.530829976851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45937.530829976851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45937.530829976851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45937.530829976851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45937.530829976851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45937.530829976851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45937.530829976851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45937.530829976851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45937.530829976851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45937.530829976851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45937.530829976851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45937.530829976851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45937.530829976851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45937.530829976851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45937.530829976851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45937.530829976851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45937.530829976851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45937.530829976851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45937.530829976851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45937.530829976851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45937.530829976851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45937.530829976851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45937.530829976851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45937.530829976851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45937.530829976851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45937.530829976851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45937.530829976851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45937.530829976851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45937.530829976851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45937.530829976851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45937.530829976851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45937.530829976851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45937.530829976851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45937.530829976851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45937.530829976851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45937.530829976851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45937.530829976851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45937.530829976851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45937.530829976851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45937.530829976851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45937.530829976851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45937.530829976851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45937.530829976851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45937.530829976851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45937.530829976851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45937.530829976851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45937.530829976851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45937.530829976851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45937.530829976851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45937.530829976851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45937.530829976851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45937.530829976851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45937.530829976851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45937.530829976851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45937.530829976851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45937.530829976851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45937.530829976851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45937.530829976851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45937.530829976851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45937.530829976851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45937.530829976851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45937.530829976851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45937.530829976851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45937.530829976851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45937.530829976851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45937.530829976851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45937.530829976851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45937.530829976851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45937.530829976851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45937.530829976851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45937.530829976851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45937.530829976851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45937.530829976851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45937.530829976851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45937.530829976851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45937.530829976851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45937.530829976851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45937.530829976851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45937.530829976851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45937.530829976851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45937.530829976851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45937.530829976851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45937.530829976851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45937.530829976851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45937.530829976851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45937.530829976851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45937.530829976851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45937.530829976851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45937.530829976851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45937.530829976851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45937.530829976851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45937.530829976851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45937.530829976851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45937.530829976851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45937.530829976851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45937.530829976851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45937.530829976851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45937.530829976851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45937.530829976851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45937.530829976851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45937.530829976851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45937.530829976851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45937.530829976851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45937.530829976851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45937.530829976851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45937.530829976851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45937.530829976851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45937.530829976851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45937.530829976851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45937.530829976851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45937.530829976851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45937.530829976851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45937.530829976851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45937.530829976851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45937.530829976851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45937.530829976851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45937.530829976851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45937.530829976851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45937.530829976851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45937.530829976851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45937.530829976851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45937.530829976851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45937.530829976851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45937.530829976851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45937.530829976851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45937.530829976851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45937.530829976851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45937.530829976851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45937.530829976851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45937.530829976851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45937.530829976851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45937.530829976851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45937.530829976851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45937.530829976851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45937.530829976851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45937.530829976851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45937.530829976851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45937.530829976851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45937.530829976851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45937.530829976851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45937.530829976851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45937.530829976851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45937.530829976851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45937.530829976851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45937.530829976851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45937.530829976851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45937.530829976851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45937.530829976851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45937.530829976851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45937.530829976851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45937.530829976851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45937.530829976851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45937.530829976851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45937.530829976851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45937.530829976851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45937.530829976851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45937.530829976851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45937.530829976851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45937.530829976851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45937.530829976851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45937.530829976851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45937.530829976851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45937.530829976851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45937.530829976851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45937.530829976851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45937.530829976851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45937.530829976851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45937.530829976851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45937.530829976851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45937.530829976851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45937.530829976851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45937.530829976851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45937.530829976851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45937.530829976851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45937.530829976851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45937.530829976851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45937.530829976851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45937.530829976851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45937.530829976851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45937.530829976851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45937.530829976851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45937.530829976851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45937.530829976851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45937.530829976851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45937.530829976851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45937.530829976851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45937.530829976851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45937.530829976851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45937.530829976851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45937.530829976851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45937.530829976851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45937.530829976851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45937.530829976851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45937.530829976851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45937.530829976851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45937.530829976851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45937.530829976851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45937.530829976851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45937.530829976851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45937.530829976851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45937.530829976851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45937.530829976851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45937.530829976851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45937.530829976851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45937.530829976851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45937.530829976851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45937.530829976851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45937.530829976851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45937.530829976851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45937.530829976851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45937.530829976851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45937.530829976851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45937.530829976851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45937.530829976851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45937.530829976851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45937.530829976851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45937.530829976851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45937.530829976851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45937.530829976851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45937.530829976851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45937.530829976851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45937.530829976851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45937.530829976851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45937.530829976851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45937.530829976851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45937.530829976851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45937.530829976851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45937.530829976851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45937.530829976851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45937.530829976851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45937.530829976851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45937.530829976851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45937.530829976851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45937.530829976851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45937.530829976851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45937.530829976851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45937.530829976851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45937.530829976851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45937.530829976851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45937.530829976851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45937.530829976851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45937.530829976851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45937.530829976851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45937.530829976851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45937.530829976851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45937.530829976851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45937.530829976851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45937.530829976851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45937.530829976851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45937.530829976851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45937.530829976851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45937.530829976851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45937.530829976851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45937.530829976851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45937.530829976851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45937.530829976851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45937.530829976851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45937.530829976851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45937.530829976851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45937.530829976851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45937.530829976851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45937.530829976851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45937.530829976851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45937.530829976851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45937.530829976851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45937.530829976851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45937.530829976851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45937.530829976851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45937.530829976851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45937.530829976851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45937.530829976851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45937.530829976851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45937.530829976851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45937.530829976851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45937.530829976851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45937.530829976851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45937.530829976851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45937.530829976851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45937.530829976851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45937.530829976851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45937.530829976851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45937.530829976851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45937.530829976851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45937.530829976851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45937.530829976851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45937.530829976851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45937.530829976851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45937.530829976851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45937.530829976851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45937.530829976851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45937.530829976851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45937.530829976851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45937.530829976851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45937.530829976851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45937.530829976851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45937.530829976851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45937.530829976851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45937.530829976851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45937.530829976851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45937.530829976851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45937.530829976851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45937.530829976851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45937.530829976851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45937.530829976851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45937.530829976851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45937.530829976851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45937.530829976851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45937.530829976851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45937.530829976851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45937.530829976851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45937.530829976851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45937.530829976851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45937.530829976851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45937.530829976851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45937.530829976851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45937.530829976851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45937.530829976851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45937.530829976851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45937.530829976851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45937.530829976851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45937.530829976851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45937.530829976851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45937.530829976851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45937.530829976851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45937.530829976851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45937.530829976851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45937.530829976851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45937.530829976851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45937.530829976851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45937.530829976851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45937.530829976851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45937.530829976851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45937.530829976851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45937.530829976851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45937.530829976851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45937.530829976851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45937.530829976851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45937.530829976851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45937.530829976851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45937.530829976851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45937.530829976851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45937.530829976851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45937.530829976851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45937.530829976851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45937.530829976851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45937.530829976851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45937.530829976851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45937.530829976851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45937.530829976851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45937.530829976851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45937.530829976851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45937.530829976851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45937.530829976851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45937.530829976851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45937.530829976851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45937.530829976851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45937.530829976851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45937.530829976851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45937.530829976851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45937.530829976851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45937.530829976851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45937.530829976851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45937.530829976851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45937.530829976851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45937.530829976851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45937.530829976851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45937.530829976851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45937.530829976851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45937.530829976851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45937.530829976851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45937.530829976851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45937.530829976851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45937.530829976851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45937.530829976851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45937.530829976851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45937.530829976851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45937.530829976851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45937.530829976851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45937.530829976851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45937.530829976851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45937.530829976851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45937.530829976851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45937.530829976851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45937.530829976851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45937.530829976851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45937.530829976851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45937.530829976851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45937.530829976851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45937.530829976851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45937.530829976851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45937.530829976851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45937.530829976851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45937.530829976851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45937.530829976851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45937.530829976851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45937.530829976851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45937.530829976851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45937.530829976851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45937.530829976851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45937.530829976851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45937.530829976851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45937.530829976851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45937.530829976851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45937.530829976851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45937.530829976851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45937.530829976851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45937.530829976851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45937.530829976851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45937.530829976851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45937.530829976851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45937.530829976851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45937.530829976851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45937.530829976851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45937.530829976851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45937.530829976851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45937.530829976851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45937.530829976851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45937.530829976851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45937.530829976851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45937.530829976851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45937.530829976851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45937.530829976851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45937.530829976851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45937.530829976851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45937.530829976851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45937.530829976851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45937.530829976851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45937.530829976851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45937.530829976851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45937.530829976851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45937.530829976851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45937.530829976851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45937.530829976851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45937.530829976851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45937.530829976851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45937.530829976851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45937.530829976851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45937.530829976851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45937.530829976851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45937.530829976851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45937.530829976851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45937.530829976851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45937.530829976851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45937.530829976851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45937.530829976851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45937.530829976851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45937.530829976851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45937.530829976851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45937.530829976851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45937.530829976851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45937.530829976851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45937.530829976851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45937.530829976851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45937.530829976851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45937.530829976851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45937.530829976851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45937.530829976851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45937.530829976851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45937.530829976851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45937.530829976851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45937.530829976851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45937.530829976851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45937.530829976851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45937.530829976851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45937.530829976851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45937.530829976851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45937.530829976851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45937.530829976851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45937.530829976851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45937.530829976851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45937.530829976851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45937.530829976851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45937.530829976851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45937.530829976851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45937.530829976851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45937.530829976851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45937.530829976851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45937.530829976851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45937.530829976851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45937.530829976851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45937.530829976851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45937.530829976851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45937.530829976851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45937.530829976851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45937.530829976851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45937.530829976851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45937.530829976851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45937.530829976851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45937.530829976851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45937.530829976851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45937.530829976851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45937.530829976851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45937.530829976851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45937.530829976851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45937.530829976851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45937.530829976851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45937.530829976851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45937.530829976851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45937.530829976851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45937.530829976851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45937.530829976851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45937.530829976851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45937.530829976851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45937.530829976851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45937.530829976851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45937.530829976851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45937.530829976851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45937.530829976851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45937.530829976851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45937.530829976851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45937.530829976851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45937.530829976851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45937.530829976851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45937.530829976851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45937.530829976851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45937.530829976851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45937.530829976851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45937.530829976851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45937.530829976851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45937.530829976851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45937.530829976851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45937.530829976851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45937.530829976851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45937.530829976851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45937.530829976851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45937.530829976851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45937.530829976851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45937.530829976851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45937.530829976851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45937.530829976851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45937.530829976851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45937.530829976851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45937.530829976851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45937.530829976851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45937.530829976851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45937.530829976851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45937.530829976851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45937.530829976851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45937.530829976851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45937.530829976851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45937.530829976851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45937.530829976851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45937.530829976851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45937.530829976851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45937.530829976851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45937.530829976851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45937.530829976851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45937.530829976851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45937.530829976851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45937.530829976851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45937.530829976851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45937.530829976851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45937.530829976851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45937.530829976851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45937.530829976851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45937.530829976851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45937.530829976851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45937.530829976851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45937.530829976851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45937.530829976851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45937.530829976851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45937.530829976851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45937.530829976851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45937.530829976851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45937.530829976851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45937.530829976851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45937.530829976851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45937.530829976851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45937.530829976851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45937.530829976851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45937.530829976851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45937.530829976851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45937.530829976851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45937.530829976851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45937.530829976851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45937.530829976851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45937.530829976851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45937.530829976851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45937.530829976851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45937.530829976851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45937.530829976851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45937.530829976851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45937.530829976851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45937.530829976851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45937.530829976851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45937.530829976851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45937.530829976851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45937.530829976851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45937.530829976851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45937.530829976851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45937.530829976851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45937.530829976851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45937.530829976851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45937.530829976851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45937.530829976851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45937.530829976851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45937.530829976851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45937.530829976851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45937.530829976851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45937.530829976851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45937.530829976851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45937.530829976851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45937.530829976851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45937.530829976851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45937.530829976851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45937.530829976851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45937.530829976851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45937.530829976851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45937.530829976851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45937.530829976851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45937.530829976851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45937.530829976851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45937.530829976851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45937.530829976851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45937.530829976851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45937.530829976851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45937.530829976851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45937.530829976851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45937.530829976851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45937.530829976851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45937.530829976851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45937.530829976851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45937.530829976851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45937.530829976851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45937.530829976851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45937.530829976851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45937.530829976851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45937.530829976851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45937.530829976851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45937.530829976851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45937.530829976851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45937.530829976851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45937.530829976851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45937.530829976851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45937.530829976851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45937.530829976851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45937.530829976851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45937.530829976851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45937.530829976851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45937.530829976851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45937.530829976851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45937.530829976851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45937.530829976851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45937.530829976851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45937.530829976851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45937.530829976851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45937.530829976851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45937.530829976851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45937.530829976851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45937.530829976851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45937.530829976851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45937.530829976851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45937.530829976851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45937.530829976851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45937.530829976851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45937.530829976851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45937.530829976851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45937.530829976851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45937.530829976851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45937.530829976851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45937.530829976851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45937.530829976851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45937.530829976851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45937.530829976851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45937.530829976851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45937.530829976851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45937.530829976851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45937.530829976851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45937.530829976851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45937.530829976851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45937.530829976851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45937.530829976851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45937.530829976851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45937.530829976851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45937.530829976851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45937.530829976851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45937.530829976851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45937.530829976851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45937.530829976851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45937.530829976851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45937.530829976851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45937.530829976851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45937.530829976851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45937.530829976851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45937.530829976851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45937.530829976851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45937.530829976851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45937.530829976851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45937.530829976851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45937.530829976851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45937.530829976851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45937.530829976851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45937.530829976851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45937.530829976851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45937.530829976851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45937.530829976851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45937.530829976851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45937.530829976851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45937.530829976851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45937.530829976851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45937.530829976851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45937.530829976851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45937.530829976851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45937.530829976851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45937.530829976851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45937.530829976851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45937.530829976851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45937.530829976851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45937.530829976851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45937.530829976851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45937.530829976851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45937.530829976851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45937.530829976851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45937.530829976851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45937.530829976851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45937.530829976851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45937.530829976851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45937.530829976851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45937.530829976851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45937.530829976851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45937.530829976851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45937.530829976851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45937.530829976851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45937.530829976851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45937.530829976851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45937.530829976851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45937.530829976851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45937.530829976851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45937.530829976851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45937.530829976851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45937.530829976851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45937.530829976851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45937.530829976851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45937.530829976851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45937.530829976851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45937.530829976851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45937.530829976851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45937.530829976851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45937.530829976851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45937.530829976851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45937.530829976851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45937.530829976851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45937.530829976851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45937.530829976851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45937.530829976851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45937.530829976851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45937.530829976851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45937.530829976851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45937.530829976851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45937.530829976851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45937.530829976851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45937.530829976851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45937.530829976851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45937.530829976851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45937.530829976851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45937.530829976851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45937.530829976851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45937.530829976851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45937.530829976851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45937.530829976851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45937.530829976851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45937.530829976851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45937.530829976851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45937.530829976851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45937.530829976851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45937.530829976851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45937.530829976851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45937.530829976851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45937.530829976851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45937.530829976851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45937.530829976851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45937.530829976851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45937.530829976851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45937.530829976851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45937.530829976851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45937.530829976851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45937.530829976851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45937.530829976851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45937.530829976851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45937.530829976851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45937.530829976851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45937.530829976851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45937.530829976851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45937.530829976851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45937.530829976851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45937.530829976851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45937.530829976851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45937.530829976851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45937.530829976851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45937.530829976851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45937.530829976851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45937.530829976851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45937.530829976851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45937.530829976851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45937.530829976851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45937.530829976851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45937.530829976851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45937.530829976851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45937.530829976851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45937.530829976851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45937.530829976851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45937.530829976851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45937.530829976851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45937.530829976851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45937.530829976851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45937.530829976851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45937.530829976851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45937.530829976851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45937.530829976851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45937.530829976851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45937.530829976851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45937.530829976851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45937.530829976851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45937.530829976851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45937.530829976851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45937.530829976851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45937.530829976851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45937.530829976851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45937.530829976851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45937.530829976851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45937.530829976851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45937.530829976851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45937.530829976851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45937.530829976851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45937.530829976851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45937.530829976851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45937.530829976851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45937.530829976851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45937.530829976851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45937.530829976851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45937.530829976851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45937.530829976851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45937.530829976851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45937.530829976851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45937.530829976851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45937.530829976851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45937.530829976851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45937.530829976851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45937.530829976851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45937.530829976851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45937.530829976851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45937.530829976851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45937.530829976851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45937.530829976851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45937.530829976851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45937.530829976851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45937.530829976851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45937.530829976851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45937.530829976851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45937.530829976851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45937.530829976851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45937.530829976851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45937.530829976851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45937.530829976851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45937.530829976851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45937.530829976851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45937.530829976851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45937.530829976851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45937.530829976851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45937.530829976851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45937.530829976851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45937.530829976851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45937.530829976851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45937.530829976851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45937.530829976851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45937.530829976851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45937.530829976851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45937.530829976851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45937.530829976851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45937.530829976851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45937.530829976851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45937.530829976851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45937.530829976851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45937.530829976851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45937.530829976851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45937.530829976851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45937.530829976851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45937.530829976851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45937.530829976851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234.05011238425504</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2.3738855324045289</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0.76636238425999181</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99" t="s">
        <v>38820</v>
      </c>
      <c r="E5" s="135" t="s">
        <v>38964</v>
      </c>
      <c r="F5" s="136">
        <v>45937.497106481482</v>
      </c>
      <c r="G5" s="137">
        <f ca="1">IFERROR(NOW()-F5,"")</f>
        <v>3.3723495369486045E-2</v>
      </c>
      <c r="H5" s="136">
        <v>45937.456493055557</v>
      </c>
      <c r="I5" s="132" t="str">
        <f>IFERROR(VLOOKUP(D5,DB!A:F,6,0),"")</f>
        <v>SCECO</v>
      </c>
      <c r="J5" s="132" t="str">
        <f>IFERROR(VLOOKUP(D5,DB!A:G,7,0),"")</f>
        <v>No BB Shifted</v>
      </c>
      <c r="K5" s="139" t="s">
        <v>39061</v>
      </c>
      <c r="L5" s="134" t="str">
        <f>IFERROR(VLOOKUP(D5,DB!A:I,9,0),"")</f>
        <v>Latis</v>
      </c>
    </row>
    <row r="6" spans="1:16" ht="15" customHeight="1">
      <c r="A6" s="102" t="s">
        <v>39062</v>
      </c>
      <c r="B6" s="132" t="str">
        <f>IFERROR(VLOOKUP(D6,DB!A:K,11,0),"")</f>
        <v>R4</v>
      </c>
      <c r="C6" s="133">
        <v>1</v>
      </c>
      <c r="D6" s="99" t="s">
        <v>38033</v>
      </c>
      <c r="E6" s="135" t="s">
        <v>38964</v>
      </c>
      <c r="F6" s="136">
        <v>45937.471701388888</v>
      </c>
      <c r="G6" s="137">
        <f ca="1">IFERROR(NOW()-F6,"")</f>
        <v>5.9128587963641621E-2</v>
      </c>
      <c r="H6" s="136">
        <v>45937.458796296298</v>
      </c>
      <c r="I6" s="132" t="str">
        <f>IFERROR(VLOOKUP(D6,DB!A:F,6,0),"")</f>
        <v>SCECO</v>
      </c>
      <c r="J6" s="132" t="str">
        <f>IFERROR(VLOOKUP(D6,DB!A:G,7,0),"")</f>
        <v>In progress</v>
      </c>
      <c r="K6" s="139" t="s">
        <v>39063</v>
      </c>
      <c r="L6" s="134" t="str">
        <f>IFERROR(VLOOKUP(D6,DB!A:I,9,0),"")</f>
        <v>Latis</v>
      </c>
    </row>
    <row r="7" spans="1:16" ht="15" customHeight="1">
      <c r="A7" s="132"/>
      <c r="B7" s="132" t="str">
        <f>IFERROR(VLOOKUP(D7,DB!A:K,11,0),"")</f>
        <v/>
      </c>
      <c r="C7" s="133"/>
      <c r="D7" s="134"/>
      <c r="E7" s="135"/>
      <c r="F7" s="136"/>
      <c r="G7" s="137">
        <f ca="1">IFERROR(NOW()-F7,"")</f>
        <v>45937.530829976851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45937.530829976851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45937.530829976851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45937.530829976851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45937.530829976851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45937.530829976851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45937.530829976851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45937.530829976851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45937.530829976851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45937.530829976851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45937.530829976851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45937.530829976851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45937.530829976851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45937.530829976851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45937.530829976851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45937.530829976851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45937.530829976851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45937.530829976851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45937.530829976851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45937.530829976851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45937.530829976851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45937.530829976851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45937.530829976851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45937.530829976851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45937.530829976851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45937.530829976851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45937.530829976851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45937.530829976851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45937.530829976851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45937.530829976851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45937.530829976851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45937.530829976851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45937.530829976851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45937.530829976851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45937.530829976851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45937.530829976851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45937.530829976851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45937.530829976851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45937.530829976851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45937.530829976851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45937.530829976851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45937.530829976851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45937.530829976851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45937.530829976851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45937.530829976851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45937.530829976851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45937.530829976851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45937.530829976851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45937.530829976851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45937.530829976851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45937.530829976851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45937.530829976851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45937.530829976851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45937.530829976851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45937.530829976851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45937.530829976851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45937.530829976851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45937.530829976851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45937.530829976851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45937.530829976851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45937.530829976851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45937.530829976851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45937.530829976851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45937.530829976851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45937.530829976851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45937.530829976851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45937.530829976851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45937.530829976851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45937.530829976851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45937.530829976851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45937.530829976851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45937.530829976851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45937.530829976851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45937.530829976851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45937.530829976851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45937.530829976851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45937.530829976851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45937.530829976851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45937.530829976851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45937.530829976851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45937.530829976851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45937.530829976851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45937.530829976851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45937.530829976851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45937.530829976851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45937.530829976851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45937.530829976851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45937.530829976851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45937.530829976851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45937.530829976851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45937.530829976851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45937.530829976851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45937.530829976851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45937.530829976851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45937.530829976851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45937.530829976851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45937.530829976851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45937.530829976851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45937.530829976851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45937.530829976851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45937.530829976851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45937.530829976851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45937.530829976851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45937.530829976851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45937.530829976851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45937.530829976851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45937.530829976851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45937.530829976851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45937.530829976851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45937.530829976851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45937.530829976851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45937.530829976851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45937.530829976851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45937.530829976851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45937.530829976851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45937.530829976851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45937.530829976851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45937.530829976851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45937.530829976851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45937.530829976851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45937.530829976851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45937.530829976851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45937.530829976851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45937.530829976851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45937.530829976851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45937.530829976851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45937.530829976851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45937.530829976851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45937.530829976851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45937.530829976851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45937.530829976851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45937.530829976851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45937.530829976851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45937.530829976851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45937.530829976851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45937.530829976851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45937.530829976851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45937.530829976851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45937.530829976851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45937.530829976851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45937.530829976851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45937.530829976851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45937.530829976851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45937.530829976851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45937.530829976851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45937.530829976851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45937.530829976851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45937.530829976851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45937.530829976851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45937.530829976851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45937.530829976851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45937.530829976851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45937.530829976851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45937.530829976851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45937.530829976851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45937.530829976851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45937.530829976851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45937.530829976851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45937.530829976851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45937.530829976851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45937.530829976851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45937.530829976851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45937.530829976851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45937.530829976851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45937.530829976851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45937.530829976851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45937.530829976851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45937.530829976851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45937.530829976851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45937.530829976851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45937.530829976851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45937.530829976851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45937.530829976851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45937.530829976851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45937.530829976851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45937.530829976851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45937.530829976851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45937.530829976851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45937.530829976851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45937.530829976851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45937.530829976851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45937.530829976851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45937.530829976851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45937.530829976851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45937.530829976851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45937.530829976851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45937.530829976851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45937.530829976851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45937.530829976851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45937.530829976851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45937.530829976851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45937.530829976851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45937.530829976851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45937.530829976851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45937.530829976851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45937.530829976851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45937.530829976851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45937.530829976851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45937.530829976851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45937.530829976851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45937.530829976851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45937.530829976851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45937.530829976851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45937.530829976851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45937.530829976851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45937.530829976851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45937.530829976851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45937.530829976851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45937.530829976851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45937.530829976851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45937.530829976851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45937.530829976851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45937.530829976851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45937.530829976851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45937.530829976851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45937.530829976851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45937.530829976851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45937.530829976851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45937.530829976851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45937.530829976851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45937.530829976851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45937.530829976851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45937.530829976851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45937.530829976851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45937.530829976851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45937.530829976851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45937.530829976851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45937.530829976851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45937.530829976851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45937.530829976851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45937.530829976851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45937.530829976851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45937.530829976851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45937.530829976851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45937.530829976851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45937.530829976851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45937.530829976851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45937.530829976851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45937.530829976851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45937.530829976851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45937.530829976851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45937.530829976851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45937.530829976851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45937.530829976851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45937.530829976851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45937.530829976851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45937.530829976851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45937.530829976851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45937.530829976851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45937.530829976851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45937.530829976851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45937.530829976851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45937.530829976851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45937.530829976851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45937.530829976851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45937.530829976851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45937.530829976851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45937.530829976851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45937.530829976851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45937.530829976851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45937.530829976851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45937.530829976851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45937.530829976851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45937.530829976851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45937.530829976851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45937.530829976851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45937.530829976851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45937.530829976851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45937.530829976851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45937.530829976851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45937.530829976851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45937.530829976851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45937.530829976851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45937.530829976851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45937.530829976851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45937.530829976851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45937.530829976851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45937.530829976851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45937.530829976851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45937.530829976851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45937.530829976851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45937.530829976851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45937.530829976851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45937.530829976851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45937.530829976851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45937.530829976851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45937.530829976851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45937.530829976851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45937.530829976851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45937.530829976851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45937.530829976851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45937.530829976851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45937.530829976851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45937.530829976851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45937.530829976851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45937.530829976851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45937.530829976851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45937.530829976851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45937.530829976851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45937.530829976851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45937.530829976851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45937.530829976851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45937.530829976851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45937.530829976851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45937.530829976851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45937.530829976851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45937.530829976851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45937.530829976851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45937.530829976851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45937.530829976851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45937.530829976851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45937.530829976851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45937.530829976851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45937.530829976851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45937.530829976851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45937.530829976851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45937.530829976851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45937.530829976851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45937.530829976851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45937.530829976851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45937.530829976851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45937.530829976851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45937.530829976851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45937.530829976851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45937.530829976851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45937.530829976851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45937.530829976851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45937.530829976851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45937.530829976851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45937.530829976851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45937.530829976851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45937.530829976851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45937.530829976851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45937.530829976851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45937.530829976851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45937.530829976851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45937.530829976851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45937.530829976851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45937.530829976851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45937.530829976851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45937.530829976851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45937.530829976851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45937.530829976851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45937.530829976851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45937.530829976851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45937.530829976851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45937.530829976851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45937.530829976851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45937.530829976851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45937.530829976851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45937.530829976851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45937.530829976851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45937.530829976851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45937.530829976851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45937.530829976851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45937.530829976851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45937.530829976851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45937.530829976851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45937.530829976851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45937.530829976851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45937.530829976851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45937.530829976851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45937.530829976851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45937.530829976851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45937.530829976851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45937.530829976851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45937.530829976851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45937.530829976851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45937.530829976851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45937.530829976851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45937.530829976851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45937.530829976851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45937.530829976851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45937.530829976851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45937.530829976851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45937.530829976851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45937.530829976851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45937.530829976851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45937.530829976851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45937.530829976851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45937.530829976851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45937.530829976851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45937.530829976851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45937.530829976851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45937.530829976851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45937.530829976851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45937.530829976851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45937.530829976851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45937.530829976851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45937.530829976851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45937.530829976851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45937.530829976851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45937.530829976851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45937.530829976851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45937.530829976851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45937.530829976851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45937.530829976851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45937.530829976851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45937.530829976851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45937.530829976851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45937.530829976851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45937.530829976851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45937.530829976851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45937.530829976851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45937.530829976851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45937.530829976851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45937.530829976851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45937.530829976851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45937.530829976851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45937.530829976851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45937.530829976851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45937.530829976851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45937.530829976851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45937.530829976851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45937.530829976851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45937.530829976851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45937.530829976851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45937.530829976851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45937.530829976851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45937.530829976851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45937.530829976851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45937.530829976851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45937.530829976851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45937.530829976851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45937.530829976851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45937.530829976851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45937.530829976851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45937.530829976851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45937.530829976851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45937.530829976851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45937.530829976851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45937.530829976851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45937.530829976851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45937.530829976851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45937.530829976851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45937.530829976851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45937.530829976851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45937.530829976851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45937.530829976851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45937.530829976851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45937.530829976851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45937.530829976851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45937.530829976851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45937.530829976851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45937.530829976851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45937.530829976851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45937.530829976851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45937.530829976851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45937.530829976851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45937.530829976851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45937.530829976851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45937.530829976851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45937.530829976851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45937.530829976851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45937.530829976851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45937.530829976851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45937.530829976851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45937.530829976851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45937.530829976851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45937.530829976851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45937.530829976851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45937.530829976851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45937.530829976851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45937.530829976851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45937.530829976851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45937.530829976851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45937.530829976851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45937.530829976851</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45937.530829976851</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45937.530829976851</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45937.530829976851</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45937.530829976851</v>
      </c>
      <c r="H478" s="136"/>
      <c r="I478" s="132" t="str">
        <f>IFERROR(VLOOKUP(D478,DB!A:F,6,0),"")</f>
        <v/>
      </c>
      <c r="J478" s="132" t="str">
        <f>IFERROR(VLOOKUP(D478,DB!A:G,7,0),"")</f>
        <v/>
      </c>
      <c r="K478" s="139"/>
      <c r="L478" s="134" t="str">
        <f>IFERROR(VLOOKUP(D478,DB!A:I,9,0),"")</f>
        <v/>
      </c>
    </row>
    <row r="479" spans="1:12" ht="15" customHeight="1">
      <c r="A479" s="140"/>
      <c r="B479" s="140" t="str">
        <f>IFERROR(VLOOKUP(D479,DB!A:K,11,0),"")</f>
        <v/>
      </c>
      <c r="C479" s="141"/>
      <c r="D479" s="142"/>
      <c r="E479" s="143"/>
      <c r="F479" s="144"/>
      <c r="G479" s="145">
        <f ca="1">IFERROR(NOW()-F479,"")</f>
        <v>45937.530829976851</v>
      </c>
      <c r="H479" s="144"/>
      <c r="I479" s="140" t="str">
        <f>IFERROR(VLOOKUP(D479,DB!A:F,6,0),"")</f>
        <v/>
      </c>
      <c r="J479" s="140" t="str">
        <f>IFERROR(VLOOKUP(D479,DB!A:G,7,0),"")</f>
        <v/>
      </c>
      <c r="K479" s="146"/>
      <c r="L479" s="142" t="str">
        <f>IFERROR(VLOOKUP(D479,DB!A:I,9,0),"")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45.698769791662926</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11.341952662034601</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2</v>
      </c>
      <c r="D4" s="37" t="s">
        <v>37362</v>
      </c>
      <c r="E4" s="37" t="s">
        <v>39045</v>
      </c>
      <c r="F4" s="38">
        <v>45937.405081018522</v>
      </c>
      <c r="G4" s="39">
        <f ca="1">IFERROR(NOW()-F4,"-")</f>
        <v>0.12574895832949551</v>
      </c>
      <c r="H4" s="38">
        <v>45937.391967592594</v>
      </c>
      <c r="I4" s="37" t="str">
        <f>IFERROR(VLOOKUP(D4,DB!A:F,6,0),"")</f>
        <v>Generator-SG</v>
      </c>
      <c r="J4" s="37" t="str">
        <f>IFERROR(VLOOKUP(D4,DB!A:G,7,0),"")</f>
        <v>Vandalized</v>
      </c>
      <c r="K4" s="37" t="s">
        <v>39069</v>
      </c>
      <c r="L4" s="37" t="str">
        <f>IFERROR(VLOOKUP(D4,DB!A:I,9,0),"")</f>
        <v>Latis</v>
      </c>
      <c r="M4" s="128"/>
    </row>
    <row r="5" spans="1:13" ht="15">
      <c r="A5" s="37"/>
      <c r="B5" s="37" t="str">
        <f>IFERROR(VLOOKUP(D5,DB!A:K,11,0),"")</f>
        <v/>
      </c>
      <c r="C5" s="37"/>
      <c r="D5"/>
      <c r="E5" s="37"/>
      <c r="F5" s="38"/>
      <c r="G5" s="39">
        <f ca="1">IFERROR(NOW()-F5,"-")</f>
        <v>45937.530829976851</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45937.530829976851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45937.530829976851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45937.530829976851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45937.530829976851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45937.530829976851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45937.530829976851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45937.530829976851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45937.530829976851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45937.530829976851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45937.530829976851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45937.530829976851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45937.530829976851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45937.530829976851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45937.530829976851</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45937.530829976851</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45937.530829976851</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45937.530829976851</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45937.530829976851</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45937.530829976851</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45937.530829976851</v>
      </c>
      <c r="H25" s="38"/>
      <c r="I25" s="37" t="str">
        <f>IFERROR(VLOOKUP(D25,DB!A:F,6,0),"")</f>
        <v/>
      </c>
      <c r="J25" s="37" t="str">
        <f>IFERROR(VLOOKUP(D25,DB!A:G,7,0),"")</f>
        <v/>
      </c>
      <c r="K25" s="37"/>
      <c r="L25" s="37" t="str">
        <f>IFERROR(VLOOKUP(D25,DB!A:I,9,0),"")</f>
        <v/>
      </c>
      <c r="M25" s="128"/>
    </row>
    <row r="26" spans="1:13" ht="15">
      <c r="A26" s="84"/>
      <c r="B26" s="84" t="str">
        <f>IFERROR(VLOOKUP(D26,DB!A:K,11,0),"")</f>
        <v/>
      </c>
      <c r="C26" s="84"/>
      <c r="D26" s="84"/>
      <c r="E26" s="84"/>
      <c r="F26" s="126"/>
      <c r="G26" s="127">
        <f ca="1">IFERROR(NOW()-F26,"-")</f>
        <v>45937.530829976851</v>
      </c>
      <c r="H26" s="126"/>
      <c r="I26" s="84" t="str">
        <f>IFERROR(VLOOKUP(D26,DB!A:F,6,0),"")</f>
        <v/>
      </c>
      <c r="J26" s="84" t="str">
        <f>IFERROR(VLOOKUP(D26,DB!A:G,7,0),"")</f>
        <v/>
      </c>
      <c r="K26" s="84"/>
      <c r="L26" s="84" t="str">
        <f>IFERROR(VLOOKUP(D26,DB!A:I,9,0),"")</f>
        <v/>
      </c>
      <c r="M26" s="128"/>
    </row>
    <row r="27" spans="1:13" ht="15">
      <c r="A27" s="84"/>
      <c r="B27" s="84" t="str">
        <f>IFERROR(VLOOKUP(D27,DB!A:K,11,0),"")</f>
        <v/>
      </c>
      <c r="C27" s="84"/>
      <c r="D27" s="84"/>
      <c r="E27" s="84"/>
      <c r="F27" s="126"/>
      <c r="G27" s="127">
        <f ca="1">IFERROR(NOW()-F27,"-")</f>
        <v>45937.530829976851</v>
      </c>
      <c r="H27" s="126"/>
      <c r="I27" s="84" t="str">
        <f>IFERROR(VLOOKUP(D27,DB!A:F,6,0),"")</f>
        <v/>
      </c>
      <c r="J27" s="84" t="str">
        <f>IFERROR(VLOOKUP(D27,DB!A:G,7,0),"")</f>
        <v/>
      </c>
      <c r="K27" s="84"/>
      <c r="L27" s="84" t="str">
        <f>IFERROR(VLOOKUP(D27,DB!A:I,9,0),"")</f>
        <v/>
      </c>
    </row>
    <row r="28" spans="1:13" ht="15">
      <c r="A28" s="37"/>
      <c r="B28" s="37" t="str">
        <f>IFERROR(VLOOKUP(D28,DB!A:K,11,0),"")</f>
        <v/>
      </c>
      <c r="C28" s="37"/>
      <c r="D28" s="37"/>
      <c r="E28" s="37"/>
      <c r="F28" s="38"/>
      <c r="G28" s="39">
        <f ca="1">IFERROR(NOW()-F28,"-")</f>
        <v>45937.530829976851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45937.530829976851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45937.530829976851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45937.530829976851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45937.530829976851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45937.530829976851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45937.530829976851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45937.530829976851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45937.530829976851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45937.530829976851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45937.530829976851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45937.530829976851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45937.530829976851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45937.530829976851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45937.530829976851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45937.530829976851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45937.530829976851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45937.530829976851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45937.530829976851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45937.530829976851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45937.530829976851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45937.530829976851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45937.530829976851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45937.530829976851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45937.530829976851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45937.530829976851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45937.530829976851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45937.530829976851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45937.530829976851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45937.530829976851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45937.530829976851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45937.530829976851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45937.530829976851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45937.530829976851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45937.530829976851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45937.530829976851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45937.530829976851</v>
      </c>
      <c r="H64" s="38"/>
      <c r="I64" s="37" t="str">
        <f>IFERROR(VLOOKUP(D64,DB!A:F,6,0),"")</f>
        <v/>
      </c>
      <c r="J64" s="37" t="str">
        <f>IFERROR(VLOOKUP(D64,DB!A:G,7,0),"")</f>
        <v/>
      </c>
      <c r="K64" s="37"/>
      <c r="L64" s="37" t="str">
        <f>IFERROR(VLOOKUP(D64,DB!A:I,9,0),"")</f>
        <v/>
      </c>
    </row>
    <row r="65" spans="1:12" ht="15">
      <c r="A65" s="84"/>
      <c r="B65" s="84" t="str">
        <f>IFERROR(VLOOKUP(D65,DB!A:K,11,0),"")</f>
        <v/>
      </c>
      <c r="C65" s="84"/>
      <c r="D65" s="84"/>
      <c r="E65" s="84"/>
      <c r="F65" s="126"/>
      <c r="G65" s="127">
        <f ca="1">IFERROR(NOW()-F65,"-")</f>
        <v>45937.530829976851</v>
      </c>
      <c r="H65" s="126"/>
      <c r="I65" s="84" t="str">
        <f>IFERROR(VLOOKUP(D65,DB!A:F,6,0),"")</f>
        <v/>
      </c>
      <c r="J65" s="84" t="str">
        <f>IFERROR(VLOOKUP(D65,DB!A:G,7,0),"")</f>
        <v/>
      </c>
      <c r="K65" s="84"/>
      <c r="L65" s="84" t="str">
        <f>IFERROR(VLOOKUP(D65,DB!A:I,9,0),"")</f>
        <v/>
      </c>
    </row>
    <row r="66" spans="1:12" ht="15">
      <c r="A66" s="37"/>
      <c r="B66" s="37" t="str">
        <f>IFERROR(VLOOKUP(D66,DB!A:K,11,0),"")</f>
        <v/>
      </c>
      <c r="C66" s="37"/>
      <c r="D66" s="37"/>
      <c r="E66" s="37"/>
      <c r="F66" s="38"/>
      <c r="G66" s="39">
        <f ca="1">IFERROR(NOW()-F66,"-")</f>
        <v>45937.530829976851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45937.530829976851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45937.530829976851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45937.530829976851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45937.530829976851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45937.530829976851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45937.530829976851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45937.530829976851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45937.530829976851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45937.530829976851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45937.530829976851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45937.530829976851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45937.530829976851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45937.530829976851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45937.530829976851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45937.530829976851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45937.530829976851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45937.530829976851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45937.530829976851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45937.530829976851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45937.530829976851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45937.530829976851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45937.530829976851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45937.530829976851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45937.530829976851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45937.530829976851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45937.530829976851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45937.530829976851</v>
      </c>
      <c r="H93" s="38"/>
      <c r="I93" s="37" t="str">
        <f>IFERROR(VLOOKUP(D93,DB!A:F,6,0),"")</f>
        <v/>
      </c>
      <c r="J93" s="37" t="str">
        <f>IFERROR(VLOOKUP(D93,DB!A:G,7,0),"")</f>
        <v/>
      </c>
      <c r="K93" s="37"/>
      <c r="L93" s="37" t="str">
        <f>IFERROR(VLOOKUP(D93,DB!A:I,9,0),"")</f>
        <v/>
      </c>
    </row>
    <row r="94" spans="1:12" ht="15">
      <c r="A94" s="84"/>
      <c r="B94" s="84" t="str">
        <f>IFERROR(VLOOKUP(D94,DB!A:K,11,0),"")</f>
        <v/>
      </c>
      <c r="C94" s="84"/>
      <c r="D94" s="84"/>
      <c r="E94" s="84"/>
      <c r="F94" s="126"/>
      <c r="G94" s="127">
        <f ca="1">IFERROR(NOW()-F94,"-")</f>
        <v>45937.530829976851</v>
      </c>
      <c r="H94" s="126"/>
      <c r="I94" s="84" t="str">
        <f>IFERROR(VLOOKUP(D94,DB!A:F,6,0),"")</f>
        <v/>
      </c>
      <c r="J94" s="84" t="str">
        <f>IFERROR(VLOOKUP(D94,DB!A:G,7,0),"")</f>
        <v/>
      </c>
      <c r="K94" s="84"/>
      <c r="L94" s="84" t="str">
        <f>IFERROR(VLOOKUP(D94,DB!A:I,9,0),"")</f>
        <v/>
      </c>
    </row>
    <row r="95" spans="1:12" ht="15">
      <c r="A95" s="37"/>
      <c r="B95" s="37" t="str">
        <f>IFERROR(VLOOKUP(D95,DB!A:K,11,0),"")</f>
        <v/>
      </c>
      <c r="C95" s="37"/>
      <c r="D95" s="37"/>
      <c r="E95" s="37"/>
      <c r="F95" s="38"/>
      <c r="G95" s="39">
        <f ca="1">IFERROR(NOW()-F95,"-")</f>
        <v>45937.530829976851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45937.530829976851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45937.530829976851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45937.530829976851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45937.530829976851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45937.530829976851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45937.530829976851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45937.530829976851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45937.530829976851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45937.530829976851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45937.530829976851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45937.530829976851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45937.530829976851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45937.530829976851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45937.530829976851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45937.530829976851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45937.530829976851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45937.530829976851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45937.530829976851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45937.530829976851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45937.530829976851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45937.530829976851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45937.530829976851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45937.530829976851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45937.530829976851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45937.530829976851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45937.530829976851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45937.530829976851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45937.530829976851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45937.530829976851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45937.530829976851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45937.530829976851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45937.530829976851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45937.530829976851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45937.530829976851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45937.530829976851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45937.530829976851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45937.530829976851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45937.530829976851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45937.530829976851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45937.530829976851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45937.530829976851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45937.530829976851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45937.530829976851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45937.530829976851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45937.530829976851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45937.530829976851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45937.530829976851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45937.530829976851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45937.530829976851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45937.530829976851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45937.530829976851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45937.530829976851</v>
      </c>
      <c r="H147" s="38"/>
      <c r="I147" s="37" t="str">
        <f>IFERROR(VLOOKUP(D147,DB!A:F,6,0),"")</f>
        <v/>
      </c>
      <c r="J147" s="37" t="str">
        <f>IFERROR(VLOOKUP(D147,DB!A:G,7,0),"")</f>
        <v/>
      </c>
      <c r="K147" s="37"/>
      <c r="L147" s="37" t="str">
        <f>IFERROR(VLOOKUP(D147,DB!A:I,9,0),"")</f>
        <v/>
      </c>
    </row>
    <row r="148" spans="1:12" ht="15">
      <c r="A148" s="84"/>
      <c r="B148" s="84" t="str">
        <f>IFERROR(VLOOKUP(D148,DB!A:K,11,0),"")</f>
        <v/>
      </c>
      <c r="C148" s="84"/>
      <c r="D148" s="84"/>
      <c r="E148" s="84"/>
      <c r="F148" s="126"/>
      <c r="G148" s="127">
        <f ca="1">IFERROR(NOW()-F148,"-")</f>
        <v>45937.530829976851</v>
      </c>
      <c r="H148" s="126"/>
      <c r="I148" s="84" t="str">
        <f>IFERROR(VLOOKUP(D148,DB!A:F,6,0),"")</f>
        <v/>
      </c>
      <c r="J148" s="84" t="str">
        <f>IFERROR(VLOOKUP(D148,DB!A:G,7,0),"")</f>
        <v/>
      </c>
      <c r="K148" s="84"/>
      <c r="L148" s="84" t="str">
        <f>IFERROR(VLOOKUP(D148,DB!A:I,9,0),"")</f>
        <v/>
      </c>
    </row>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09" ht="15"/>
    <row r="410" ht="15"/>
    <row r="411" ht="15"/>
    <row r="412" ht="15"/>
    <row r="413" ht="15"/>
    <row r="414" ht="15"/>
    <row r="415" ht="15"/>
    <row r="416" ht="15"/>
    <row r="418" ht="15"/>
    <row r="419" ht="15"/>
    <row r="420" ht="15"/>
    <row r="421" ht="15"/>
    <row r="422" ht="15"/>
    <row r="423"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3" ht="15"/>
    <row r="474" ht="15"/>
    <row r="475" ht="15"/>
    <row r="476" ht="15"/>
    <row r="478" ht="15"/>
    <row r="479" ht="15"/>
    <row r="480" ht="15"/>
    <row r="483" ht="15"/>
    <row r="484" ht="15"/>
    <row r="485" ht="15"/>
    <row r="486"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8" ht="15"/>
    <row r="799" ht="15"/>
    <row r="800" ht="15"/>
    <row r="801" ht="15"/>
    <row r="802" ht="15"/>
    <row r="803" ht="15"/>
    <row r="807" ht="15"/>
    <row r="808" ht="15"/>
    <row r="818" ht="15"/>
    <row r="823" ht="15"/>
    <row r="834" ht="15"/>
    <row r="835" ht="15"/>
    <row r="842" ht="15"/>
    <row r="843" ht="15"/>
    <row r="847" ht="15"/>
    <row r="848" ht="15"/>
    <row r="849" ht="15"/>
    <row r="856" ht="15"/>
    <row r="857" ht="15"/>
    <row r="858" ht="15"/>
    <row r="859" ht="15"/>
    <row r="861" ht="15"/>
    <row r="862" ht="15"/>
    <row r="863" ht="15"/>
    <row r="866" ht="15"/>
    <row r="867" ht="15"/>
    <row r="868" ht="15"/>
    <row r="869" ht="15"/>
    <row r="871" ht="15"/>
    <row r="872" ht="15"/>
    <row r="873" ht="15"/>
    <row r="874" ht="15"/>
    <row r="875" ht="15"/>
    <row r="876" ht="15"/>
    <row r="878" ht="15"/>
    <row r="879" ht="15"/>
    <row r="881" ht="15"/>
    <row r="882" ht="15"/>
    <row r="884" ht="15"/>
    <row r="885" ht="15"/>
    <row r="886" ht="15"/>
    <row r="888" ht="15"/>
    <row r="889" ht="15"/>
    <row r="890" ht="15"/>
    <row r="891" ht="15"/>
    <row r="892" ht="15"/>
    <row r="896" ht="15"/>
    <row r="897" ht="15"/>
    <row r="898" ht="15"/>
    <row r="899" ht="15"/>
    <row r="902" ht="15"/>
    <row r="903" ht="15"/>
    <row r="906" ht="15"/>
    <row r="947" ht="15"/>
    <row r="948" ht="15"/>
    <row r="951" ht="15"/>
    <row r="952" ht="15"/>
    <row r="959" ht="15"/>
    <row r="960" ht="15"/>
    <row r="963" ht="15"/>
    <row r="965" ht="15"/>
    <row r="967" ht="15"/>
    <row r="968" ht="15"/>
    <row r="969" ht="15"/>
    <row r="972" ht="15"/>
    <row r="973" ht="15"/>
    <row r="975" ht="15"/>
    <row r="978" ht="15"/>
    <row r="979" ht="15"/>
    <row r="981" ht="15"/>
    <row r="982" ht="15"/>
    <row r="983" ht="15"/>
    <row r="984" ht="15"/>
    <row r="985" ht="15"/>
    <row r="988" ht="15"/>
    <row r="989" ht="15"/>
    <row r="990" ht="15"/>
    <row r="991" ht="15"/>
    <row r="992" ht="15"/>
    <row r="993" ht="15"/>
    <row r="995" ht="15"/>
    <row r="997" ht="15"/>
    <row r="999" ht="15"/>
    <row r="1000" ht="15"/>
    <row r="1001" ht="15"/>
    <row r="1003" ht="15"/>
    <row r="1004" ht="15"/>
    <row r="1005" ht="15"/>
    <row r="1006" ht="15"/>
    <row r="1007" ht="15"/>
    <row r="1008" ht="15"/>
    <row r="1009" ht="15"/>
    <row r="1011" ht="15"/>
    <row r="1012" ht="15"/>
    <row r="1013" ht="15"/>
    <row r="1018" ht="15"/>
    <row r="1019" ht="15"/>
    <row r="1023" ht="15"/>
    <row r="1024" ht="15"/>
    <row r="1025" ht="15"/>
    <row r="1028" ht="15"/>
    <row r="1030" ht="15"/>
    <row r="1034" ht="15"/>
    <row r="1038" ht="15"/>
    <row r="1044" ht="15"/>
    <row r="1045" ht="15"/>
    <row r="1047" ht="15"/>
    <row r="1048" ht="15"/>
    <row r="1050" ht="15"/>
    <row r="1053" ht="15"/>
    <row r="1054" ht="15"/>
    <row r="1056" ht="15"/>
    <row r="1058" ht="15"/>
    <row r="1060" ht="15"/>
    <row r="1062" ht="15"/>
    <row r="1063" ht="15"/>
    <row r="1064" ht="15"/>
    <row r="1066" ht="15"/>
    <row r="1067" ht="15"/>
    <row r="1068" ht="15"/>
    <row r="1069" ht="15"/>
    <row r="1072" ht="15"/>
    <row r="1246" ht="15"/>
    <row r="1247" ht="15"/>
    <row r="1257" ht="15"/>
    <row r="1258" ht="15"/>
    <row r="1259" ht="15"/>
    <row r="1265" ht="15"/>
    <row r="1266" ht="15"/>
    <row r="1267" ht="15"/>
    <row r="1268" ht="15"/>
    <row r="1270" ht="15"/>
    <row r="1273" ht="15"/>
    <row r="1274" ht="15"/>
    <row r="1275" ht="15"/>
    <row r="1276" ht="15"/>
    <row r="1278" ht="15"/>
    <row r="1279" ht="15"/>
    <row r="1281" ht="15"/>
    <row r="1282" ht="15"/>
    <row r="1283" ht="15"/>
    <row r="1284" ht="15"/>
    <row r="1286" ht="15"/>
    <row r="1287" ht="15"/>
    <row r="1288" ht="15"/>
    <row r="1291" ht="15"/>
    <row r="1292" ht="15"/>
    <row r="1295" ht="15"/>
    <row r="1296" ht="15"/>
    <row r="1297" ht="15"/>
    <row r="1298" ht="15"/>
    <row r="1299" ht="15"/>
    <row r="1300" ht="15"/>
    <row r="1301" ht="15"/>
    <row r="1302" ht="15"/>
    <row r="1304" ht="15"/>
    <row r="1306" ht="15"/>
    <row r="1307" ht="15"/>
    <row r="1308" ht="15"/>
    <row r="1311" ht="15"/>
    <row r="1321" ht="15"/>
    <row r="1324" ht="15"/>
    <row r="1325" ht="15"/>
    <row r="1329" ht="15"/>
    <row r="1333" ht="15"/>
    <row r="1336" ht="15"/>
    <row r="1338" ht="15"/>
    <row r="1339" ht="15"/>
    <row r="1342" ht="15"/>
    <row r="1344" ht="15"/>
    <row r="1347" ht="15"/>
    <row r="1348" ht="15"/>
    <row r="1349" ht="15"/>
    <row r="1351" ht="15"/>
    <row r="1353" ht="15"/>
    <row r="1354" ht="15"/>
    <row r="1355" ht="15"/>
    <row r="1359" ht="15"/>
    <row r="1360" ht="15"/>
    <row r="1361" ht="15"/>
    <row r="1363" ht="15"/>
    <row r="1364" ht="15"/>
    <row r="1365" ht="15"/>
    <row r="1366" ht="15"/>
    <row r="1368" ht="15"/>
    <row r="1376" ht="15"/>
    <row r="1378" ht="15"/>
    <row r="1379" ht="15"/>
    <row r="1381" ht="15"/>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7"/>
  <sheetViews>
    <sheetView tabSelected="1" workbookViewId="0">
      <selection activeCell="K7" sqref="K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39070</v>
      </c>
      <c r="B2" s="112" t="s">
        <v>5398</v>
      </c>
      <c r="C2" s="129">
        <v>1</v>
      </c>
      <c r="D2" s="112" t="s">
        <v>34463</v>
      </c>
      <c r="E2" s="129" t="s">
        <v>39071</v>
      </c>
      <c r="F2" s="130">
        <v>45926.772847222222</v>
      </c>
      <c r="G2" s="81">
        <f ca="1">IFERROR(NOW()-F2,"-")</f>
        <v>10.757982754628756</v>
      </c>
      <c r="H2" s="131">
        <v>45927.449074074102</v>
      </c>
      <c r="I2" s="112" t="str">
        <f>IFERROR(VLOOKUP(D2,DB!A:F,6,0),"")</f>
        <v>SCECO</v>
      </c>
      <c r="J2" s="112" t="str">
        <f>IFERROR(VLOOKUP(D2,DB!A:G,7,0),"")</f>
        <v>Weak</v>
      </c>
      <c r="K2" s="129" t="s">
        <v>39072</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45937.530829976851</v>
      </c>
      <c r="H3" s="131">
        <v>45927.987534722219</v>
      </c>
      <c r="I3" s="112" t="str">
        <f>IFERROR(VLOOKUP(D3,DB!A:F,6,0),"")</f>
        <v>SCECO</v>
      </c>
      <c r="J3" s="112" t="str">
        <f>IFERROR(VLOOKUP(D3,DB!A:G,7,0),"")</f>
        <v>Vandalized</v>
      </c>
      <c r="K3" s="129" t="s">
        <v>39073</v>
      </c>
      <c r="L3" s="118" t="str">
        <f>IFERROR(VLOOKUP(D3,DB!A:I,9,0),"")</f>
        <v>Latis</v>
      </c>
    </row>
    <row r="4" spans="1:16383" ht="31.5" customHeight="1">
      <c r="A4" s="129" t="s">
        <v>39074</v>
      </c>
      <c r="B4" s="112" t="s">
        <v>5398</v>
      </c>
      <c r="C4" s="129">
        <v>1</v>
      </c>
      <c r="D4" s="112" t="s">
        <v>32861</v>
      </c>
      <c r="E4" s="129" t="s">
        <v>39071</v>
      </c>
      <c r="F4" s="130">
        <v>45933.880972222221</v>
      </c>
      <c r="G4" s="81">
        <f ca="1">IFERROR(NOW()-F4,"-")</f>
        <v>3.6498577546299202</v>
      </c>
      <c r="H4" s="131">
        <v>45929.455266203702</v>
      </c>
      <c r="I4" s="112" t="str">
        <f>IFERROR(VLOOKUP(D4,DB!A:F,6,0),"")</f>
        <v>SCECO</v>
      </c>
      <c r="J4" s="112" t="str">
        <f>IFERROR(VLOOKUP(D4,DB!A:G,7,0),"")</f>
        <v>In progress</v>
      </c>
      <c r="K4" s="129" t="s">
        <v>39072</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39075</v>
      </c>
      <c r="B5" s="112" t="s">
        <v>5398</v>
      </c>
      <c r="C5" s="129">
        <v>1</v>
      </c>
      <c r="D5" s="112" t="s">
        <v>33408</v>
      </c>
      <c r="E5" s="129" t="s">
        <v>38964</v>
      </c>
      <c r="F5" s="130">
        <v>45934.942245370374</v>
      </c>
      <c r="G5" s="81">
        <f ca="1">IFERROR(NOW()-F5,"-")</f>
        <v>2.5885846064775251</v>
      </c>
      <c r="H5" s="131">
        <v>45934.470231481479</v>
      </c>
      <c r="I5" s="112" t="str">
        <f>IFERROR(VLOOKUP(D5,DB!A:F,6,0),"")</f>
        <v>SCECO</v>
      </c>
      <c r="J5" s="112" t="str">
        <f>IFERROR(VLOOKUP(D5,DB!A:G,7,0),"")</f>
        <v>Dead</v>
      </c>
      <c r="K5" s="129" t="s">
        <v>39072</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39076</v>
      </c>
      <c r="B6" s="112" t="str">
        <f>IFERROR(VLOOKUP(D6,DB!A:K,11,0),"")</f>
        <v>R6</v>
      </c>
      <c r="C6" s="114">
        <v>1</v>
      </c>
      <c r="D6" s="112" t="s">
        <v>32708</v>
      </c>
      <c r="E6" s="129" t="s">
        <v>39071</v>
      </c>
      <c r="F6" s="116">
        <v>45937.446932870371</v>
      </c>
      <c r="G6" s="81">
        <f ca="1">IFERROR(NOW()-F6,"-")</f>
        <v>8.3897106480435468E-2</v>
      </c>
      <c r="H6" s="116">
        <v>45937.397986111115</v>
      </c>
      <c r="I6" s="112" t="str">
        <f>IFERROR(VLOOKUP(D6,DB!A:F,6,0),"")</f>
        <v>SCECO</v>
      </c>
      <c r="J6" s="112" t="str">
        <f>IFERROR(VLOOKUP(D6,DB!A:G,7,0),"")</f>
        <v>Dead</v>
      </c>
      <c r="K6" s="117" t="s">
        <v>39077</v>
      </c>
      <c r="L6" s="118" t="str">
        <f>IFERROR(VLOOKUP(D6,DB!A:I,9,0),"")</f>
        <v>Latis</v>
      </c>
    </row>
    <row r="7" spans="1:16383" ht="31.5" customHeight="1">
      <c r="A7" s="113" t="s">
        <v>39078</v>
      </c>
      <c r="B7" s="112" t="str">
        <f>IFERROR(VLOOKUP(D7,DB!A:K,11,0),"")</f>
        <v>R6</v>
      </c>
      <c r="C7" s="114">
        <v>2</v>
      </c>
      <c r="D7" s="112" t="s">
        <v>32847</v>
      </c>
      <c r="E7" s="115" t="s">
        <v>38964</v>
      </c>
      <c r="F7" s="116">
        <v>45937.498900462961</v>
      </c>
      <c r="G7" s="81">
        <f ca="1">IFERROR(NOW()-F7,"-")</f>
        <v>3.1929513890645467E-2</v>
      </c>
      <c r="H7" s="116">
        <v>45937.477210648147</v>
      </c>
      <c r="I7" s="112" t="str">
        <f>IFERROR(VLOOKUP(D7,DB!A:F,6,0),"")</f>
        <v>SCECO</v>
      </c>
      <c r="J7" s="112" t="str">
        <f>IFERROR(VLOOKUP(D7,DB!A:G,7,0),"")</f>
        <v>Dead</v>
      </c>
      <c r="K7" s="117" t="s">
        <v>39079</v>
      </c>
      <c r="L7" s="118" t="str">
        <f>IFERROR(VLOOKUP(D7,DB!A:I,9,0),"")</f>
        <v>Latis</v>
      </c>
    </row>
    <row r="8" spans="1:16383" ht="31.5" customHeight="1">
      <c r="A8" s="113"/>
      <c r="B8" s="112" t="str">
        <f>IFERROR(VLOOKUP(D8,DB!A:K,11,0),"")</f>
        <v/>
      </c>
      <c r="C8" s="114"/>
      <c r="D8" s="112"/>
      <c r="E8" s="115"/>
      <c r="F8" s="116"/>
      <c r="G8" s="81">
        <f ca="1">IFERROR(NOW()-F8,"-")</f>
        <v>45937.530829976851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45937.530829976851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5"/>
      <c r="E10" s="115"/>
      <c r="F10" s="116"/>
      <c r="G10" s="81">
        <f ca="1">IFERROR(NOW()-F10,"-")</f>
        <v>45937.530829976851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54"/>
      <c r="E11" s="115"/>
      <c r="F11" s="116"/>
      <c r="G11" s="81">
        <f ca="1">IFERROR(NOW()-F11,"-")</f>
        <v>45937.530829976851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45937.530829976851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45937.530829976851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55"/>
      <c r="E14" s="115"/>
      <c r="F14" s="116"/>
      <c r="G14" s="81">
        <f ca="1">IFERROR(NOW()-F14,"-")</f>
        <v>45937.530829976851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45937.530829976851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45937.530829976851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45937.530829976851</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45937.530829976851</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45937.530829976851</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45937.530829976851</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45937.530829976851</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45937.530829976851</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45937.530829976851</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45937.530829976851</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45937.530829976851</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45937.530829976851</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45937.530829976851</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45937.530829976851</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45937.530829976851</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45937.530829976851</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45937.530829976851</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45937.530829976851</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45937.530829976851</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45937.530829976851</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45937.530829976851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45937.530829976851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45937.530829976851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45937.530829976851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45937.530829976851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45937.530829976851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45937.530829976851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45937.530829976851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45937.530829976851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45937.530829976851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45937.530829976851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45937.530829976851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45937.530829976851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45937.530829976851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45937.530829976851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45937.530829976851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45937.530829976851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45937.530829976851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45937.530829976851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45937.530829976851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45937.530829976851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45937.530829976851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45937.530829976851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45937.530829976851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45937.530829976851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45937.530829976851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45937.530829976851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45937.530829976851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45937.530829976851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45937.530829976851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45937.530829976851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45937.530829976851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45937.530829976851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45937.530829976851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45937.530829976851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45937.530829976851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45937.530829976851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45937.530829976851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45937.530829976851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45937.530829976851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45937.530829976851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45937.530829976851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45937.530829976851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45937.530829976851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45937.530829976851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45937.530829976851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45937.530829976851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45937.530829976851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45937.530829976851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45937.530829976851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45937.530829976851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45937.530829976851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45937.530829976851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45937.530829976851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45937.530829976851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45937.530829976851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45937.530829976851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45937.530829976851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45937.530829976851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45937.530829976851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45937.530829976851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45937.530829976851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45937.530829976851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45937.530829976851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45937.530829976851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45937.530829976851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45937.530829976851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45937.530829976851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45937.530829976851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45937.530829976851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45937.530829976851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45937.530829976851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45937.530829976851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45937.530829976851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45937.530829976851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45937.530829976851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45937.530829976851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45937.530829976851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45937.530829976851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45937.530829976851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45937.530829976851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45937.530829976851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45937.530829976851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45937.530829976851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45937.530829976851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45937.530829976851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45937.530829976851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45937.530829976851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45937.530829976851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45937.530829976851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45937.530829976851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45937.530829976851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45937.530829976851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45937.530829976851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45937.530829976851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45937.530829976851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45937.530829976851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45937.530829976851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45937.530829976851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45937.530829976851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45937.530829976851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45937.530829976851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45937.530829976851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45937.530829976851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45937.530829976851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45937.530829976851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45937.530829976851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45937.530829976851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45937.530829976851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45937.530829976851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45937.530829976851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45937.530829976851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45937.530829976851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45937.530829976851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45937.530829976851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45937.530829976851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45937.530829976851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45937.530829976851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45937.530829976851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45937.530829976851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45937.530829976851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45937.530829976851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45937.530829976851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45937.530829976851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45937.530829976851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45937.530829976851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45937.530829976851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45937.530829976851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45937.530829976851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45937.530829976851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45937.530829976851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45937.530829976851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45937.530829976851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45937.530829976851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45937.530829976851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45937.530829976851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45937.530829976851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45937.530829976851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45937.530829976851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45937.530829976851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45937.530829976851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45937.530829976851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45937.530829976851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45937.530829976851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45937.530829976851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45937.530829976851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45937.530829976851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45937.530829976851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45937.530829976851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45937.530829976851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45937.530829976851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45937.530829976851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45937.530829976851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45937.530829976851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45937.530829976851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45937.530829976851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45937.530829976851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45937.530829976851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45937.530829976851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45937.530829976851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45937.530829976851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45937.530829976851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45937.530829976851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45937.530829976851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45937.530829976851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45937.530829976851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45937.530829976851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45937.530829976851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45937.530829976851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45937.530829976851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45937.530829976851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45937.530829976851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45937.530829976851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45937.530829976851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45937.530829976851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45937.530829976851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45937.530829976851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45937.530829976851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45937.530829976851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45937.530829976851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45937.530829976851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45937.530829976851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45937.530829976851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45937.530829976851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45937.530829976851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45937.530829976851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45937.530829976851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45937.530829976851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45937.530829976851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45937.530829976851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45937.530829976851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45937.530829976851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45937.530829976851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45937.530829976851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45937.530829976851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45937.530829976851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45937.530829976851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45937.530829976851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45937.530829976851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45937.530829976851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45937.530829976851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45937.530829976851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45937.530829976851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45937.530829976851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45937.530829976851</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45937.530829976851</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45937.530829976851</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45937.530829976851</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45937.530829976851</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45937.530829976851</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45937.530829976851</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45937.530829976851</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45937.530829976851</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45937.530829976851</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45937.530829976851</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45937.530829976851</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45937.530829976851</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45937.530829976851</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45937.530829976851</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45937.530829976851</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45937.530829976851</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45937.530829976851</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45937.530829976851</v>
      </c>
      <c r="H257" s="116"/>
      <c r="I257" s="112" t="str">
        <f>IFERROR(VLOOKUP(D257,DB!A:F,6,0),"")</f>
        <v/>
      </c>
      <c r="J257" s="111" t="str">
        <f>IFERROR(VLOOKUP(D257,DB!A:G,7,0),"")</f>
        <v/>
      </c>
      <c r="K257" s="117"/>
      <c r="L257" s="118" t="str">
        <f>IFERROR(VLOOKUP(D257,DB!A:I,9,0),"")</f>
        <v/>
      </c>
    </row>
  </sheetData>
  <dataValidations count="2">
    <dataValidation allowBlank="1" showInputMessage="1" showErrorMessage="1" sqref="E1" xr:uid="{380493DB-286A-4683-AF55-C78F04945A49}"/>
    <dataValidation type="list" allowBlank="1" showInputMessage="1" showErrorMessage="1" sqref="E3 E5 E7:E2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2025-10-07T09:44:30Z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