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964" documentId="13_ncr:1_{F6CB121F-512D-4AA6-A0C1-0FB36C537598}" xr6:coauthVersionLast="47" xr6:coauthVersionMax="47" xr10:uidLastSave="{E0FED7C1-9B98-47D7-B90E-B3C3313539B5}"/>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L6" i="2"/>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5" i="6"/>
  <c r="G2" i="6"/>
  <c r="G3" i="6"/>
  <c r="G4" i="6"/>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G11" i="3"/>
  <c r="G12" i="3"/>
  <c r="G13" i="3"/>
  <c r="G14" i="3"/>
  <c r="I3" i="4"/>
  <c r="J3" i="4"/>
  <c r="I3" i="6"/>
  <c r="I4" i="6"/>
  <c r="L11" i="3"/>
  <c r="J11" i="3"/>
  <c r="I11" i="3"/>
  <c r="B11" i="3"/>
  <c r="L3" i="6"/>
  <c r="L4" i="6"/>
  <c r="L2" i="6"/>
  <c r="J4" i="6"/>
  <c r="J3" i="6"/>
  <c r="J2" i="6"/>
  <c r="I2" i="6"/>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91" i="5"/>
  <c r="J91" i="5"/>
  <c r="I91" i="5"/>
  <c r="G91" i="5"/>
  <c r="B91"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L4" i="5"/>
  <c r="J4" i="5"/>
  <c r="I4" i="5"/>
  <c r="G4" i="5"/>
  <c r="B4"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<sst xmlns="http://schemas.openxmlformats.org/spreadsheetml/2006/main" count="178613" uniqueCount="39090">
  <si>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</si>
  <si>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</si>
  <si>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</si>
  <si>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</si>
  <si>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</si>
  <si>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</si>
  <si>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</si>
  <si>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</si>
  <si>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</si>
  <si>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</si>
  <si>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</si>
  <si>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</si>
  <si>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</si>
  <si>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</si>
  <si>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</si>
  <si>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</si>
  <si>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</si>
  <si>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</si>
  <si>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</si>
  <si>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</si>
  <si>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</si>
  <si>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</si>
  <si>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</si>
  <si>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</si>
  <si>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</si>
  <si>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</si>
  <si>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</si>
  <si>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</si>
  <si>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</si>
  <si>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</si>
  <si>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</si>
  <si>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</si>
  <si>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</si>
  <si>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</si>
  <si>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</si>
  <si>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</si>
  <si>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</si>
  <si>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</si>
  <si>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</si>
  <si>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</si>
  <si>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</si>
  <si>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</si>
  <si>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</si>
  <si>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</si>
  <si>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</si>
  <si>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</si>
  <si>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</si>
  <si>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</si>
  <si>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</si>
  <si>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</si>
  <si>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</si>
  <si>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</si>
  <si>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</si>
  <si>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</si>
  <si>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</si>
  <si>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</si>
  <si>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</si>
  <si>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</si>
  <si>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</si>
  <si>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</si>
  <si>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</si>
  <si>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</si>
  <si>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</si>
  <si>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</si>
  <si>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</si>
  <si>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</si>
  <si>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</si>
  <si>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</si>
  <si>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</si>
  <si>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</si>
  <si>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</si>
  <si>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</si>
  <si>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</si>
  <si>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</si>
  <si>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</si>
  <si>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</si>
  <si>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</si>
  <si>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</si>
  <si>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</si>
  <si>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</si>
  <si>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</si>
  <si>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</si>
  <si>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</si>
  <si>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</si>
  <si>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</si>
  <si>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</si>
  <si>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</si>
  <si>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</si>
  <si>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</si>
  <si>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</si>
  <si>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</si>
  <si>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</si>
  <si>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</si>
  <si>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</si>
  <si>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</si>
  <si>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</si>
  <si>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</si>
  <si>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</si>
  <si>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</si>
  <si>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</si>
  <si>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</si>
  <si>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</si>
  <si>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</si>
  <si>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</si>
  <si>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</si>
  <si>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</si>
  <si>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</si>
  <si>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</si>
  <si>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</si>
  <si>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</si>
  <si>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</si>
  <si>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</si>
  <si>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</si>
  <si>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</si>
  <si>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</si>
  <si>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</si>
  <si>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</si>
  <si>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</si>
  <si>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</si>
  <si>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</si>
  <si>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</si>
  <si>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</si>
  <si>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</si>
  <si>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</si>
  <si>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</si>
  <si>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</si>
  <si>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</si>
  <si>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</si>
  <si>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</si>
  <si>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</si>
  <si>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</si>
  <si>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</si>
  <si>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</si>
  <si>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</si>
  <si>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</si>
  <si>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</si>
  <si>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</si>
  <si>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</si>
  <si>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</si>
  <si>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</si>
  <si>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</si>
  <si>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</si>
  <si>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</si>
  <si>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</si>
  <si>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</si>
  <si>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</si>
  <si>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</si>
  <si>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</si>
  <si>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</si>
  <si>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</si>
  <si>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</si>
  <si>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</si>
  <si>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</si>
  <si>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</si>
  <si>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</si>
  <si>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</si>
  <si>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</si>
  <si>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</si>
  <si>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</si>
  <si>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</si>
  <si>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</si>
  <si>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</si>
  <si>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</si>
  <si>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</si>
  <si>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</si>
  <si>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</si>
  <si>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</si>
  <si>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</si>
  <si>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</si>
  <si>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</si>
  <si>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</si>
  <si>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</si>
  <si>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</si>
  <si>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</si>
  <si>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</si>
  <si>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</si>
  <si>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</si>
  <si>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</si>
  <si>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</si>
  <si>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</si>
  <si>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</si>
  <si>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</si>
  <si>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</si>
  <si>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</si>
  <si>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</si>
  <si>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</si>
  <si>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</si>
  <si>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</si>
  <si>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</si>
  <si>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</si>
  <si>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</si>
  <si>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</si>
  <si>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</si>
  <si>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</si>
  <si>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</si>
  <si>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</si>
  <si>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</si>
  <si>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</si>
  <si>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</si>
  <si>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</si>
  <si>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</si>
  <si>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</si>
  <si>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</si>
  <si>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</si>
  <si>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</si>
  <si>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</si>
  <si>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</si>
  <si>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</si>
  <si>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</si>
  <si>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</si>
  <si>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</si>
  <si>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</si>
  <si>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</si>
  <si>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</si>
  <si>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</si>
  <si>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</si>
  <si>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</si>
  <si>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</si>
  <si>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</si>
  <si>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</si>
  <si>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</si>
  <si>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</si>
  <si>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</si>
  <si>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</si>
  <si>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</si>
  <si>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</si>
  <si>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</si>
  <si>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</si>
  <si>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</si>
  <si>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</si>
  <si>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</si>
  <si>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</si>
  <si>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</si>
  <si>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</si>
  <si>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</si>
  <si>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</si>
  <si>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</si>
  <si>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</si>
  <si>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</si>
  <si>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</si>
  <si>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</si>
  <si>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</si>
  <si>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</si>
  <si>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</si>
  <si>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</si>
  <si>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</si>
  <si>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</si>
  <si>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</si>
  <si>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</si>
  <si>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</si>
  <si>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</si>
  <si>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</si>
  <si>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</si>
  <si>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</si>
  <si>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</si>
  <si>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</si>
  <si>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</si>
  <si>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</si>
  <si>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</si>
  <si>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</si>
  <si>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</si>
  <si>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</si>
  <si>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</si>
  <si>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</si>
  <si>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</si>
  <si>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</si>
  <si>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</si>
  <si>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</si>
  <si>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</si>
  <si>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</si>
  <si>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</si>
  <si>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</si>
  <si>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</si>
  <si>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</si>
  <si>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</si>
  <si>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</si>
  <si>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</si>
  <si>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</si>
  <si>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</si>
  <si>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</si>
  <si>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</si>
  <si>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</si>
  <si>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</si>
  <si>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</si>
  <si>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</si>
  <si>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</si>
  <si>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</si>
  <si>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</si>
  <si>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</si>
  <si>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</si>
  <si>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</si>
  <si>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</si>
  <si>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</si>
  <si>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</si>
  <si>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</si>
  <si>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</si>
  <si>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</si>
  <si>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</si>
  <si>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</si>
  <si>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</si>
  <si>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</si>
  <si>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</si>
  <si>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</si>
  <si>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</si>
  <si>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</si>
  <si>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</si>
  <si>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</si>
  <si>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</si>
  <si>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</si>
  <si>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</si>
  <si>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</si>
  <si>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</si>
  <si>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</si>
  <si>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</si>
  <si>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</si>
  <si>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</si>
  <si>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</si>
  <si>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</si>
  <si>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</si>
  <si>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</si>
  <si>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</si>
  <si>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</si>
  <si>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</si>
  <si>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</si>
  <si>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</si>
  <si>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</si>
  <si>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</si>
  <si>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</si>
  <si>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</si>
  <si>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</si>
  <si>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</si>
  <si>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</si>
  <si>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</si>
  <si>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</si>
  <si>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</si>
  <si>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</si>
  <si>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</si>
  <si>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</si>
  <si>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</si>
  <si>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</si>
  <si>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</si>
  <si>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</si>
  <si>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</si>
  <si>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</si>
  <si>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</si>
  <si>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</si>
  <si>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</si>
  <si>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</si>
  <si>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</si>
  <si>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</si>
  <si>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</si>
  <si>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</si>
  <si>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</si>
  <si>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</si>
  <si>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</si>
  <si>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</si>
  <si>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</si>
  <si>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</si>
  <si>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</si>
  <si>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</si>
  <si>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</si>
  <si>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</si>
  <si>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</si>
  <si>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</si>
  <si>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</si>
  <si>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</si>
  <si>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</si>
  <si>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</si>
  <si>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</si>
  <si>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</si>
  <si>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</si>
  <si>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</si>
  <si>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</si>
  <si>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</si>
  <si>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</si>
  <si>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</si>
  <si>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</si>
  <si>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</si>
  <si>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</si>
  <si>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</si>
  <si>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</si>
  <si>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</si>
  <si>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</si>
  <si>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</si>
  <si>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</si>
  <si>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</si>
  <si>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</si>
  <si>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</si>
  <si>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</si>
  <si>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</si>
  <si>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</si>
  <si>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</si>
  <si>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</si>
  <si>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</si>
  <si>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</si>
  <si>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</si>
  <si>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</si>
  <si>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</si>
  <si>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</si>
  <si>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</si>
  <si>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</si>
  <si>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</si>
  <si>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</si>
  <si>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</si>
  <si>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</si>
  <si>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</si>
  <si>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</si>
  <si>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</si>
  <si>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</si>
  <si>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</si>
  <si>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</si>
  <si>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</si>
  <si>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</si>
  <si>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</si>
  <si>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</si>
  <si>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</si>
  <si>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</si>
  <si>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</si>
  <si>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</si>
  <si>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</si>
  <si>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</si>
  <si>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</si>
  <si>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</si>
  <si>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</si>
  <si>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</si>
  <si>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</si>
  <si>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</si>
  <si>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</si>
  <si>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</si>
  <si>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</si>
  <si>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</si>
  <si>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</si>
  <si>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</si>
  <si>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</si>
  <si>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</si>
  <si>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</si>
  <si>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</si>
  <si>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</si>
  <si>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</si>
  <si>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</si>
  <si>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</si>
  <si>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</si>
  <si>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</si>
  <si>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</si>
  <si>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</si>
  <si>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</si>
  <si>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</si>
  <si>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</si>
  <si>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</si>
  <si>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</si>
  <si>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</si>
  <si>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</si>
  <si>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</si>
  <si>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</si>
  <si>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</si>
  <si>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</si>
  <si>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</si>
  <si>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</si>
  <si>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</si>
  <si>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</si>
  <si>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</si>
  <si>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</si>
  <si>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</si>
  <si>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</si>
  <si>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</si>
  <si>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</si>
  <si>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</si>
  <si>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</si>
  <si>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</si>
  <si>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</si>
  <si>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</si>
  <si>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</si>
  <si>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</si>
  <si>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</si>
  <si>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</si>
  <si>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</si>
  <si>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</si>
  <si>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</si>
  <si>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</si>
  <si>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</si>
  <si>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</si>
  <si>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</si>
  <si>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</si>
  <si>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</si>
  <si>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</si>
  <si>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</si>
  <si>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</si>
  <si>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</si>
  <si>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</si>
  <si>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</si>
  <si>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</si>
  <si>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</si>
  <si>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</si>
  <si>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</si>
  <si>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</si>
  <si>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</si>
  <si>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</si>
  <si>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</si>
  <si>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</si>
  <si>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</si>
  <si>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</si>
  <si>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</si>
  <si>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</si>
  <si>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</si>
  <si>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</si>
  <si>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</si>
  <si>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</si>
  <si>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</si>
  <si>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</si>
  <si>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</si>
  <si>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</si>
  <si>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</si>
  <si>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</si>
  <si>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</si>
  <si>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</si>
  <si>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</si>
  <si>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</si>
  <si>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</si>
  <si>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</si>
  <si>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</si>
  <si>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</si>
  <si>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</si>
  <si>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</si>
  <si>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</si>
  <si>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</si>
  <si>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</si>
  <si>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</si>
  <si>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</si>
  <si>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</si>
  <si>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</si>
  <si>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</si>
  <si>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</si>
  <si>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</si>
  <si>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</si>
  <si>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</si>
  <si>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</si>
  <si>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</si>
  <si>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</si>
  <si>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</si>
  <si>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</si>
  <si>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</si>
  <si>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</si>
  <si>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</si>
  <si>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</si>
  <si>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</si>
  <si>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</si>
  <si>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</si>
  <si>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</si>
  <si>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</si>
  <si>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</si>
  <si>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</si>
  <si>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</si>
  <si>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</si>
  <si>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</si>
  <si>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</si>
  <si>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</si>
  <si>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</si>
  <si>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</si>
  <si>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</si>
  <si>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</si>
  <si>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</si>
  <si>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</si>
  <si>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</si>
  <si>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</si>
  <si>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</si>
  <si>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</si>
  <si>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</si>
  <si>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</si>
  <si>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</si>
  <si>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</si>
  <si>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</si>
  <si>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</si>
  <si>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</si>
  <si>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</si>
  <si>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</si>
  <si>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</si>
  <si>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</si>
  <si>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</si>
  <si>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</si>
  <si>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</si>
  <si>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</si>
  <si>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</si>
  <si>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</si>
  <si>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</si>
  <si>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</si>
  <si>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</si>
  <si>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</si>
  <si>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</si>
  <si>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</si>
  <si>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</si>
  <si>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</si>
  <si>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</si>
  <si>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</si>
  <si>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</si>
  <si>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</si>
  <si>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</si>
  <si>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</si>
  <si>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</si>
  <si>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</si>
  <si>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</si>
  <si>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</si>
  <si>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</si>
  <si>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</si>
  <si>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</si>
  <si>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</si>
  <si>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</si>
  <si>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</si>
  <si>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</si>
  <si>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</si>
  <si>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</si>
  <si>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</si>
  <si>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</si>
  <si>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</si>
  <si>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</si>
  <si>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</si>
  <si>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</si>
  <si>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</si>
  <si>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</si>
  <si>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</si>
  <si>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</si>
  <si>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</si>
  <si>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</si>
  <si>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</si>
  <si>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</si>
  <si>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</si>
  <si>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</si>
  <si>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</si>
  <si>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</si>
  <si>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</si>
  <si>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</si>
  <si>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</si>
  <si>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</si>
  <si>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</si>
  <si>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</si>
  <si>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</si>
  <si>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</si>
  <si>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</si>
  <si>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</si>
  <si>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</si>
  <si>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</si>
  <si>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</si>
  <si>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</si>
  <si>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</si>
  <si>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</si>
  <si>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</si>
  <si>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</si>
  <si>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</si>
  <si>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</si>
  <si>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</si>
  <si>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</si>
  <si>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</si>
  <si>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</si>
  <si>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</si>
  <si>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</si>
  <si>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</si>
  <si>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</si>
  <si>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</si>
  <si>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</si>
  <si>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</si>
  <si>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</si>
  <si>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</si>
  <si>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</si>
  <si>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</si>
  <si>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</si>
  <si>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</si>
  <si>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</si>
  <si>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</si>
  <si>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</si>
  <si>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</si>
  <si>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</si>
  <si>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</si>
  <si>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</si>
  <si>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</si>
  <si>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</si>
  <si>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</si>
  <si>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</si>
  <si>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</si>
  <si>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</si>
  <si>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</si>
  <si>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</si>
  <si>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</si>
  <si>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</si>
  <si>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</si>
  <si>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</si>
  <si>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</si>
  <si>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</si>
  <si>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</si>
  <si>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</si>
  <si>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</si>
  <si>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</si>
  <si>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</si>
  <si>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</si>
  <si>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</si>
  <si>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</si>
  <si>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</si>
  <si>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</si>
  <si>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</si>
  <si>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</si>
  <si>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</si>
  <si>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</si>
  <si>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</si>
  <si>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</si>
  <si>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</si>
  <si>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</si>
  <si>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</si>
  <si>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</si>
  <si>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</si>
  <si>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</si>
  <si>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</si>
  <si>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</si>
  <si>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</si>
  <si>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</si>
  <si>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</si>
  <si>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</si>
  <si>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</si>
  <si>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</si>
  <si>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</si>
  <si>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</si>
  <si>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</si>
  <si>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</si>
  <si>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</si>
  <si>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</si>
  <si>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</si>
  <si>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</si>
  <si>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</si>
  <si>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</si>
  <si>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</si>
  <si>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</si>
  <si>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</si>
  <si>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</si>
  <si>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</si>
  <si>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</si>
  <si>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</si>
  <si>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</si>
  <si>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</si>
  <si>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</si>
  <si>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</si>
  <si>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</si>
  <si>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</si>
  <si>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</si>
  <si>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</si>
  <si>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</si>
  <si>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</si>
  <si>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</si>
  <si>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</si>
  <si>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</si>
  <si>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</si>
  <si>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</si>
  <si>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</si>
  <si>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</si>
  <si>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</si>
  <si>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</si>
  <si>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</si>
  <si>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</si>
  <si>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</si>
  <si>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</si>
  <si>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</si>
  <si>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</si>
  <si>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</si>
  <si>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</si>
  <si>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</si>
  <si>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</si>
  <si>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</si>
  <si>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</si>
  <si>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</si>
  <si>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</si>
  <si>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</si>
  <si>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</si>
  <si>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</si>
  <si>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</si>
  <si>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</si>
  <si>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</si>
  <si>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</si>
  <si>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</si>
  <si>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</si>
  <si>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</si>
  <si>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</si>
  <si>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</si>
  <si>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</si>
  <si>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</si>
  <si>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</si>
  <si>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</si>
  <si>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</si>
  <si>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</si>
  <si>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</si>
  <si>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</si>
  <si>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</si>
  <si>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</si>
  <si>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</si>
  <si>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</si>
  <si>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</si>
  <si>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</si>
  <si>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</si>
  <si>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</si>
  <si>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</si>
  <si>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</si>
  <si>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</si>
  <si>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</si>
  <si>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</si>
  <si>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</si>
  <si>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</si>
  <si>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</si>
  <si>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</si>
  <si>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</si>
  <si>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</si>
  <si>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</si>
  <si>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</si>
  <si>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</si>
  <si>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</si>
  <si>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</si>
  <si>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</si>
  <si>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</si>
  <si>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</si>
  <si>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</si>
  <si>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</si>
  <si>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</si>
  <si>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</si>
  <si>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</si>
  <si>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</si>
  <si>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</si>
  <si>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</si>
  <si>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</si>
  <si>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</si>
  <si>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</si>
  <si>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</si>
  <si>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</si>
  <si>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</si>
  <si>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</si>
  <si>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</si>
  <si>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</si>
  <si>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</si>
  <si>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</si>
  <si>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</si>
  <si>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</si>
  <si>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</si>
  <si>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</si>
  <si>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</si>
  <si>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</si>
  <si>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</si>
  <si>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</si>
  <si>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</si>
  <si>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</si>
  <si>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</si>
  <si>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</si>
  <si>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</si>
  <si>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</si>
  <si>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</si>
  <si>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</si>
  <si>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</si>
  <si>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</si>
  <si>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</si>
  <si>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</si>
  <si>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</si>
  <si>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</si>
  <si>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</si>
  <si>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</si>
  <si>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</si>
  <si>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</si>
  <si>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</si>
  <si>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</si>
  <si>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</si>
  <si>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</si>
  <si>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</si>
  <si>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</si>
  <si>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</si>
  <si>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</si>
  <si>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</si>
  <si>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</si>
  <si>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</si>
  <si>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</si>
  <si>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</si>
  <si>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</si>
  <si>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</si>
  <si>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</si>
  <si>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</si>
  <si>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</si>
  <si>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</si>
  <si>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</si>
  <si>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</si>
  <si>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</si>
  <si>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</si>
  <si>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</si>
  <si>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</si>
  <si>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</si>
  <si>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</si>
  <si>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</si>
  <si>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</si>
  <si>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</si>
  <si>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</si>
  <si>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</si>
  <si>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</si>
  <si>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</si>
  <si>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</si>
  <si>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</si>
  <si>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</si>
  <si>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</si>
  <si>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</si>
  <si>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</si>
  <si>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</si>
  <si>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</si>
  <si>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</si>
  <si>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</si>
  <si>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</si>
  <si>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</si>
  <si>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</si>
  <si>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</si>
  <si>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</si>
  <si>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</si>
  <si>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</si>
  <si>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</si>
  <si>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</si>
  <si>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</si>
  <si>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</si>
  <si>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</si>
  <si>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</si>
  <si>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</si>
  <si>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</si>
  <si>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</si>
  <si>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</si>
  <si>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</si>
  <si>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</si>
  <si>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</si>
  <si>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</si>
  <si>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</si>
  <si>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</si>
  <si>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</si>
  <si>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</si>
  <si>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</si>
  <si>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</si>
  <si>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</si>
  <si>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</si>
  <si>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</si>
  <si>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</si>
  <si>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</si>
  <si>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</si>
  <si>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</si>
  <si>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</si>
  <si>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</si>
  <si>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</si>
  <si>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</si>
  <si>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</si>
  <si>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</si>
  <si>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</si>
  <si>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</si>
  <si>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</si>
  <si>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</si>
  <si>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</si>
  <si>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</si>
  <si>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</si>
  <si>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</si>
  <si>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</si>
  <si>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</si>
  <si>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</si>
  <si>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</si>
  <si>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</si>
  <si>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</si>
  <si>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</si>
  <si>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</si>
  <si>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</si>
  <si>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</si>
  <si>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</si>
  <si>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</si>
  <si>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</si>
  <si>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</si>
  <si>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</si>
  <si>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</si>
  <si>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</si>
  <si>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</si>
  <si>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</si>
  <si>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</si>
  <si>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</si>
  <si>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</si>
  <si>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</si>
  <si>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</si>
  <si>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</si>
  <si>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</si>
  <si>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</si>
  <si>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</si>
  <si>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</si>
  <si>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</si>
  <si>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</si>
  <si>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</si>
  <si>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</si>
  <si>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</si>
  <si>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</si>
  <si>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</si>
  <si>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</si>
  <si>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</si>
  <si>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</si>
  <si>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</si>
  <si>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</si>
  <si>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</si>
  <si>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</si>
  <si>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</si>
  <si>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</si>
  <si>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</si>
  <si>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</si>
  <si>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</si>
  <si>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</si>
  <si>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</si>
  <si>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</si>
  <si>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</si>
  <si>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</si>
  <si>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</si>
  <si>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</si>
  <si>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</si>
  <si>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</si>
  <si>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</si>
  <si>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</si>
  <si>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</si>
  <si>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</si>
  <si>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</si>
  <si>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</si>
  <si>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</si>
  <si>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</si>
  <si>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</si>
  <si>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</si>
  <si>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</si>
  <si>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</si>
  <si>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</si>
  <si>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</si>
  <si>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</si>
  <si>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</si>
  <si>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</si>
  <si>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</si>
  <si>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</si>
  <si>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</si>
  <si>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</si>
  <si>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</si>
  <si>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</si>
  <si>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</si>
  <si>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</si>
  <si>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</si>
  <si>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</si>
  <si>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</si>
  <si>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</si>
  <si>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</si>
  <si>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</si>
  <si>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</si>
  <si>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</si>
  <si>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</si>
  <si>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</si>
  <si>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</si>
  <si>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</si>
  <si>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</si>
  <si>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</si>
  <si>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</si>
  <si>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</si>
  <si>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</si>
  <si>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</si>
  <si>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</si>
  <si>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</si>
  <si>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</si>
  <si>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</si>
  <si>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</si>
  <si>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</si>
  <si>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</si>
  <si>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</si>
  <si>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</si>
  <si>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</si>
  <si>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</si>
  <si>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</si>
  <si>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</si>
  <si>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</si>
  <si>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</si>
  <si>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</si>
  <si>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</si>
  <si>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</si>
  <si>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</si>
  <si>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</si>
  <si>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</si>
  <si>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</si>
  <si>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</si>
  <si>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</si>
  <si>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</si>
  <si>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</si>
  <si>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</si>
  <si>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</si>
  <si>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</si>
  <si>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</si>
  <si>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</si>
  <si>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</si>
  <si>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</si>
  <si>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</si>
  <si>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</si>
  <si>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</si>
  <si>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</si>
  <si>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</si>
  <si>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</si>
  <si>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</si>
  <si>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</si>
  <si>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</si>
  <si>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</si>
  <si>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</si>
  <si>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</si>
  <si>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</si>
  <si>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</si>
  <si>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</si>
  <si>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</si>
  <si>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</si>
  <si>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</si>
  <si>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</si>
  <si>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</si>
  <si>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</si>
  <si>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</si>
  <si>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</si>
  <si>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</si>
  <si>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</si>
  <si>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</si>
  <si>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</si>
  <si>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</si>
  <si>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</si>
  <si>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</si>
  <si>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</si>
  <si>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</si>
  <si>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</si>
  <si>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</si>
  <si>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</si>
  <si>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</si>
  <si>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</si>
  <si>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</si>
  <si>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</si>
  <si>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</si>
  <si>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</si>
  <si>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</si>
  <si>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</si>
  <si>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</si>
  <si>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</si>
  <si>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</si>
  <si>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</si>
  <si>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</si>
  <si>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</si>
  <si>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</si>
  <si>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</si>
  <si>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</si>
  <si>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</si>
  <si>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</si>
  <si>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</si>
  <si>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</si>
  <si>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</si>
  <si>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</si>
  <si>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</si>
  <si>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</si>
  <si>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</si>
  <si>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</si>
  <si>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</si>
  <si>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</si>
  <si>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</si>
  <si>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</si>
  <si>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</si>
  <si>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</si>
  <si>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</si>
  <si>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</si>
  <si>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</si>
  <si>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</si>
  <si>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</si>
  <si>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</si>
  <si>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</si>
  <si>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</si>
  <si>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</si>
  <si>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</si>
  <si>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</si>
  <si>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</si>
  <si>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</si>
  <si>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</si>
  <si>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</si>
  <si>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</si>
  <si>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</si>
  <si>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</si>
  <si>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</si>
  <si>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</si>
  <si>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</si>
  <si>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</si>
  <si>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</si>
  <si>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</si>
  <si>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</si>
  <si>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</si>
  <si>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</si>
  <si>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</si>
  <si>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</si>
  <si>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</si>
  <si>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</si>
  <si>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</si>
  <si>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</si>
  <si>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</si>
  <si>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</si>
  <si>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</si>
  <si>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</si>
  <si>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</si>
  <si>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</si>
  <si>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</si>
  <si>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</si>
  <si>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</si>
  <si>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</si>
  <si>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</si>
  <si>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</si>
  <si>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</si>
  <si>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</si>
  <si>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</si>
  <si>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</si>
  <si>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</si>
  <si>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</si>
  <si>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</si>
  <si>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</si>
  <si>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</si>
  <si>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</si>
  <si>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</si>
  <si>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</si>
  <si>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</si>
  <si>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</si>
  <si>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</si>
  <si>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</si>
  <si>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</si>
  <si>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</si>
  <si>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</si>
  <si>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</si>
  <si>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</si>
  <si>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</si>
  <si>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</si>
  <si>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</si>
  <si>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</si>
  <si>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</si>
  <si>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</si>
  <si>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</si>
  <si>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</si>
  <si>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</si>
  <si>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</si>
  <si>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</si>
  <si>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</si>
  <si>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</si>
  <si>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</si>
  <si>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</si>
  <si>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</si>
  <si>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</si>
  <si>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</si>
  <si>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</si>
  <si>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</si>
  <si>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</si>
  <si>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</si>
  <si>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</si>
  <si>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</si>
  <si>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</si>
  <si>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</si>
  <si>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</si>
  <si>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</si>
  <si>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</si>
  <si>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</si>
  <si>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</si>
  <si>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</si>
  <si>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</si>
  <si>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</si>
  <si>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</si>
  <si>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</si>
  <si>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</si>
  <si>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</si>
  <si>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</si>
  <si>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</si>
  <si>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</si>
  <si>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</si>
  <si>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</si>
  <si>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</si>
  <si>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</si>
  <si>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</si>
  <si>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</si>
  <si>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</si>
  <si>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</si>
  <si>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</si>
  <si>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</si>
  <si>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</si>
  <si>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</si>
  <si>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</si>
  <si>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</si>
  <si>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</si>
  <si>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</si>
  <si>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</si>
  <si>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</si>
  <si>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</si>
  <si>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</si>
  <si>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</si>
  <si>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</si>
  <si>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</si>
  <si>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</si>
  <si>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</si>
  <si>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</si>
  <si>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</si>
  <si>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</si>
  <si>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</si>
  <si>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</si>
  <si>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</si>
  <si>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</si>
  <si>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</si>
  <si>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</si>
  <si>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</si>
  <si>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</si>
  <si>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</si>
  <si>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</si>
  <si>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</si>
  <si>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</si>
  <si>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</si>
  <si>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</si>
  <si>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</si>
  <si>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</si>
  <si>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</si>
  <si>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</si>
  <si>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</si>
  <si>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</si>
  <si>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</si>
  <si>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</si>
  <si>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</si>
  <si>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</si>
  <si>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</si>
  <si>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</si>
  <si>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</si>
  <si>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</si>
  <si>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</si>
  <si>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</si>
  <si>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</si>
  <si>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</si>
  <si>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</si>
  <si>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</si>
  <si>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</si>
  <si>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</si>
  <si>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</si>
  <si>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</si>
  <si>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</si>
  <si>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</si>
  <si>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</si>
  <si>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</si>
  <si>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</si>
  <si>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</si>
  <si>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</si>
  <si>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</si>
  <si>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</si>
  <si>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</si>
  <si>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</si>
  <si>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</si>
  <si>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</si>
  <si>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</si>
  <si>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</si>
  <si>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</si>
  <si>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</si>
  <si>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</si>
  <si>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</si>
  <si>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</si>
  <si>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</si>
  <si>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</si>
  <si>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</si>
  <si>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</si>
  <si>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</si>
  <si>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</si>
  <si>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</si>
  <si>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</si>
  <si>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</si>
  <si>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</si>
  <si>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</si>
  <si>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</si>
  <si>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</si>
  <si>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</si>
  <si>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</si>
  <si>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</si>
  <si>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</si>
  <si>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</si>
  <si>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</si>
  <si>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</si>
  <si>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</si>
  <si>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</si>
  <si>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</si>
  <si>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</si>
  <si>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</si>
  <si>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</si>
  <si>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</si>
  <si>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</si>
  <si>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</si>
  <si>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</si>
  <si>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</si>
  <si>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</si>
  <si>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</si>
  <si>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</si>
  <si>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</si>
  <si>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</si>
  <si>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</si>
  <si>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</si>
  <si>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</si>
  <si>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</si>
  <si>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</si>
  <si>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</si>
  <si>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</si>
  <si>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</si>
  <si>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</si>
  <si>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</si>
  <si>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</si>
  <si>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</si>
  <si>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</si>
  <si>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</si>
  <si>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</si>
  <si>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</si>
  <si>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</si>
  <si>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</si>
  <si>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</si>
  <si>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</si>
  <si>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</si>
  <si>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</si>
  <si>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</si>
  <si>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</si>
  <si>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</si>
  <si>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</si>
  <si>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</si>
  <si>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</si>
  <si>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</si>
  <si>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</si>
  <si>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</si>
  <si>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</si>
  <si>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</si>
  <si>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</si>
  <si>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</si>
  <si>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</si>
  <si>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</si>
  <si>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</si>
  <si>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</si>
  <si>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</si>
  <si>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</si>
  <si>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</si>
  <si>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</si>
  <si>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</si>
  <si>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</si>
  <si>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</si>
  <si>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</si>
  <si>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</si>
  <si>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</si>
  <si>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</si>
  <si>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</si>
  <si>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</si>
  <si>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</si>
  <si>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</si>
  <si>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</si>
  <si>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</si>
  <si>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</si>
  <si>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</si>
  <si>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</si>
  <si>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</si>
  <si>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</si>
  <si>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</si>
  <si>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</si>
  <si>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</si>
  <si>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</si>
  <si>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</si>
  <si>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</si>
  <si>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</si>
  <si>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</si>
  <si>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</si>
  <si>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</si>
  <si>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</si>
  <si>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</si>
  <si>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</si>
  <si>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</si>
  <si>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</si>
  <si>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</si>
  <si>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</si>
  <si>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</si>
  <si>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</si>
  <si>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</si>
  <si>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</si>
  <si>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</si>
  <si>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</si>
  <si>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</si>
  <si>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</si>
  <si>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</si>
  <si>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</si>
  <si>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</si>
  <si>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</si>
  <si>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</si>
  <si>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</si>
  <si>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</si>
  <si>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</si>
  <si>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</si>
  <si>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</si>
  <si>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</si>
  <si>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</si>
  <si>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</si>
  <si>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</si>
  <si>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</si>
  <si>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</si>
  <si>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</si>
  <si>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</si>
  <si>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</si>
  <si>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</si>
  <si>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</si>
  <si>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</si>
  <si>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</si>
  <si>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</si>
  <si>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</si>
  <si>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</si>
  <si>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</si>
  <si>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</si>
  <si>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</si>
  <si>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</si>
  <si>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</si>
  <si>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</si>
  <si>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</si>
  <si>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</si>
  <si>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</si>
  <si>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</si>
  <si>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</si>
  <si>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</si>
  <si>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</si>
  <si>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</si>
  <si>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</si>
  <si>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</si>
  <si>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</si>
  <si>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</si>
  <si>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</si>
  <si>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</si>
  <si>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</si>
  <si>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</si>
  <si>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</si>
  <si>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</si>
  <si>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</si>
  <si>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</si>
  <si>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</si>
  <si>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</si>
  <si>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</si>
  <si>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</si>
  <si>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</si>
  <si>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</si>
  <si>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</si>
  <si>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</si>
  <si>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</si>
  <si>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</si>
  <si>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</si>
  <si>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</si>
  <si>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</si>
  <si>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</si>
  <si>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</si>
  <si>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</si>
  <si>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</si>
  <si>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</si>
  <si>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</si>
  <si>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</si>
  <si>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</si>
  <si>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</si>
  <si>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</si>
  <si>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</si>
  <si>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</si>
  <si>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</si>
  <si>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</si>
  <si>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</si>
  <si>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</si>
  <si>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</si>
  <si>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</si>
  <si>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</si>
  <si>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</si>
  <si>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</si>
  <si>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</si>
  <si>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</si>
  <si>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</si>
  <si>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</si>
  <si>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</si>
  <si>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</si>
  <si>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</si>
  <si>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</si>
  <si>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</si>
  <si>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</si>
  <si>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</si>
  <si>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</si>
  <si>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</si>
  <si>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</si>
  <si>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</si>
  <si>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</si>
  <si>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</si>
  <si>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</si>
  <si>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</si>
  <si>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</si>
  <si>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</si>
  <si>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</si>
  <si>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</si>
  <si>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</si>
  <si>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</si>
  <si>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</si>
  <si>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</si>
  <si>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</si>
  <si>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</si>
  <si>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</si>
  <si>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</si>
  <si>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</si>
  <si>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</si>
  <si>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</si>
  <si>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</si>
  <si>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</si>
  <si>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</si>
  <si>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</si>
  <si>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</si>
  <si>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</si>
  <si>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</si>
  <si>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</si>
  <si>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</si>
  <si>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</si>
  <si>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</si>
  <si>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</si>
  <si>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</si>
  <si>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</si>
  <si>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</si>
  <si>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</si>
  <si>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</si>
  <si>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</si>
  <si>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</si>
  <si>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</si>
  <si>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</si>
  <si>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</si>
  <si>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</si>
  <si>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</si>
  <si>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</si>
  <si>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</si>
  <si>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</si>
  <si>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</si>
  <si>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</si>
  <si>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</si>
  <si>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</si>
  <si>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</si>
  <si>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</si>
  <si>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</si>
  <si>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</si>
  <si>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</si>
  <si>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</si>
  <si>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</si>
  <si>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</si>
  <si>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</si>
  <si>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</si>
  <si>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</si>
  <si>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</si>
  <si>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</si>
  <si>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</si>
  <si>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</si>
  <si>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</si>
  <si>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</si>
  <si>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</si>
  <si>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</si>
  <si>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</si>
  <si>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</si>
  <si>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</si>
  <si>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</si>
  <si>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</si>
  <si>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</si>
  <si>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</si>
  <si>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</si>
  <si>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</si>
  <si>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</si>
  <si>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</si>
  <si>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</si>
  <si>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</si>
  <si>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</si>
  <si>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</si>
  <si>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</si>
  <si>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</si>
  <si>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</si>
  <si>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</si>
  <si>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</si>
  <si>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</si>
  <si>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</si>
  <si>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</si>
  <si>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</si>
  <si>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</si>
  <si>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</si>
  <si>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</si>
  <si>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</si>
  <si>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</si>
  <si>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</si>
  <si>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</si>
  <si>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</si>
  <si>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</si>
  <si>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</si>
  <si>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</si>
  <si>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</si>
  <si>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</si>
  <si>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</si>
  <si>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</si>
  <si>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</si>
  <si>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</si>
  <si>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</si>
  <si>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</si>
  <si>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</si>
  <si>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</si>
  <si>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</si>
  <si>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</si>
  <si>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</si>
  <si>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</si>
  <si>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</si>
  <si>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</si>
  <si>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</si>
  <si>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</si>
  <si>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</si>
  <si>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</si>
  <si>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</si>
  <si>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</si>
  <si>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</si>
  <si>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</si>
  <si>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</si>
  <si>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</si>
  <si>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</si>
  <si>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</si>
  <si>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</si>
  <si>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</si>
  <si>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</si>
  <si>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</si>
  <si>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</si>
  <si>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</si>
  <si>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</si>
  <si>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</si>
  <si>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</si>
  <si>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</si>
  <si>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</si>
  <si>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</si>
  <si>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</si>
  <si>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</si>
  <si>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</si>
  <si>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</si>
  <si>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</si>
  <si>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</si>
  <si>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</si>
  <si>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</si>
  <si>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</si>
  <si>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</si>
  <si>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</si>
  <si>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</si>
  <si>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</si>
  <si>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</si>
  <si>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</si>
  <si>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</si>
  <si>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</si>
  <si>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</si>
  <si>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</si>
  <si>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</si>
  <si>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</si>
  <si>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</si>
  <si>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</si>
  <si>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</si>
  <si>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</si>
  <si>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</si>
  <si>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</si>
  <si>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</si>
  <si>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</si>
  <si>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</si>
  <si>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</si>
  <si>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</si>
  <si>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</si>
  <si>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</si>
  <si>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</si>
  <si>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</si>
  <si>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</si>
  <si>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</si>
  <si>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</si>
  <si>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</si>
  <si>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</si>
  <si>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</si>
  <si>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</si>
  <si>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</si>
  <si>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</si>
  <si>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</si>
  <si>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</si>
  <si>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</si>
  <si>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</si>
  <si>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</si>
  <si>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</si>
  <si>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</si>
  <si>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</si>
  <si>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</si>
  <si>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</si>
  <si>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</si>
  <si>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</si>
  <si>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</si>
  <si>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</si>
  <si>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</si>
  <si>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</si>
  <si>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</si>
  <si>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</si>
  <si>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</si>
  <si>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</si>
  <si>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</si>
  <si>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</si>
  <si>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</si>
  <si>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</si>
  <si>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</si>
  <si>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</si>
  <si>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</si>
  <si>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</si>
  <si>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</si>
  <si>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</si>
  <si>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</si>
  <si>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</si>
  <si>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</si>
  <si>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</si>
  <si>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</si>
  <si>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</si>
  <si>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</si>
  <si>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</si>
  <si>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</si>
  <si>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</si>
  <si>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</si>
  <si>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</si>
  <si>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</si>
  <si>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</si>
  <si>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</si>
  <si>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</si>
  <si>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</si>
  <si>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</si>
  <si>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</si>
  <si>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</si>
  <si>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</si>
  <si>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</si>
  <si>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</si>
  <si>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</si>
  <si>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</si>
  <si>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</si>
  <si>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</si>
  <si>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</si>
  <si>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</si>
  <si>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</si>
  <si>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</si>
  <si>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</si>
  <si>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</si>
  <si>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</si>
  <si>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</si>
  <si>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</si>
  <si>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</si>
  <si>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</si>
  <si>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</si>
  <si>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</si>
  <si>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</si>
  <si>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</si>
  <si>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</si>
  <si>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</si>
  <si>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</si>
  <si>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</si>
  <si>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</si>
  <si>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</si>
  <si>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</si>
  <si>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</si>
  <si>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</si>
  <si>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</si>
  <si>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</si>
  <si>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</si>
  <si>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</si>
  <si>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</si>
  <si>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</si>
  <si>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</si>
  <si>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</si>
  <si>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</si>
  <si>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</si>
  <si>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</si>
  <si>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</si>
  <si>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</si>
  <si>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</si>
  <si>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</si>
  <si>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</si>
  <si>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</si>
  <si>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</si>
  <si>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</si>
  <si>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</si>
  <si>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</si>
  <si>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</si>
  <si>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</si>
  <si>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</si>
  <si>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</si>
  <si>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</si>
  <si>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</si>
  <si>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</si>
  <si>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</si>
  <si>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</si>
  <si>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</si>
  <si>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</si>
  <si>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</si>
  <si>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</si>
  <si>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</si>
  <si>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</si>
  <si>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</si>
  <si>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</si>
  <si>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</si>
  <si>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</si>
  <si>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</si>
  <si>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</si>
  <si>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</si>
  <si>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</si>
  <si>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</si>
  <si>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</si>
  <si>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</si>
  <si>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</si>
  <si>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</si>
  <si>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</si>
  <si>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</si>
  <si>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</si>
  <si>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</si>
  <si>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</si>
  <si>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</si>
  <si>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</si>
  <si>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</si>
  <si>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</si>
  <si>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</si>
  <si>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</si>
  <si>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</si>
  <si>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</si>
  <si>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</si>
  <si>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</si>
  <si>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</si>
  <si>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</si>
  <si>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</si>
  <si>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</si>
  <si>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</si>
  <si>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</si>
  <si>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</si>
  <si>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</si>
  <si>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</si>
  <si>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</si>
  <si>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</si>
  <si>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</si>
  <si>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</si>
  <si>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</si>
  <si>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</si>
  <si>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</si>
  <si>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</si>
  <si>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</si>
  <si>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</si>
  <si>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</si>
  <si>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</si>
  <si>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</si>
  <si>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</si>
  <si>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</si>
  <si>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</si>
  <si>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</si>
  <si>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</si>
  <si>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</si>
  <si>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</si>
  <si>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</si>
  <si>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</si>
  <si>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</si>
  <si>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</si>
  <si>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</si>
  <si>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</si>
  <si>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</si>
  <si>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</si>
  <si>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</si>
  <si>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</si>
  <si>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</si>
  <si>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</si>
  <si>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</si>
  <si>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</si>
  <si>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</si>
  <si>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</si>
  <si>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</si>
  <si>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</si>
  <si>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</si>
  <si>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</si>
  <si>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</si>
  <si>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</si>
  <si>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</si>
  <si>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</si>
  <si>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</si>
  <si>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</si>
  <si>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</si>
  <si>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</si>
  <si>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</si>
  <si>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</si>
  <si>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</si>
  <si>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</si>
  <si>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</si>
  <si>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</si>
  <si>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</si>
  <si>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</si>
  <si>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</si>
  <si>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</si>
  <si>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</si>
  <si>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</si>
  <si>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</si>
  <si>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</si>
  <si>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</si>
  <si>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</si>
  <si>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</si>
  <si>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</si>
  <si>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</si>
  <si>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</si>
  <si>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</si>
  <si>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</si>
  <si>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</si>
  <si>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</si>
  <si>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</si>
  <si>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</si>
  <si>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</si>
  <si>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</si>
  <si>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</si>
  <si>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</si>
  <si>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</si>
  <si>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</si>
  <si>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</si>
  <si>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</si>
  <si>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</si>
  <si>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</si>
  <si>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</si>
  <si>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</si>
  <si>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</si>
  <si>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</si>
  <si>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</si>
  <si>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</si>
  <si>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</si>
  <si>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</si>
  <si>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</si>
  <si>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</si>
  <si>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</si>
  <si>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</si>
  <si>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</si>
  <si>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</si>
  <si>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</si>
  <si>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</si>
  <si>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</si>
  <si>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</si>
  <si>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</si>
  <si>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</si>
  <si>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</si>
  <si>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</si>
  <si>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</si>
  <si>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</si>
  <si>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</si>
  <si>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</si>
  <si>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</si>
  <si>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</si>
  <si>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</si>
  <si>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</si>
  <si>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</si>
  <si>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</si>
  <si>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</si>
  <si>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</si>
  <si>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</si>
  <si>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</si>
  <si>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</si>
  <si>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</si>
  <si>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</si>
  <si>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</si>
  <si>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</si>
  <si>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</si>
  <si>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</si>
  <si>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</si>
  <si>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</si>
  <si>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</si>
  <si>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</si>
  <si>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</si>
  <si>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</si>
  <si>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</si>
  <si>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</si>
  <si>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</si>
  <si>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</si>
  <si>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</si>
  <si>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</si>
  <si>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</si>
  <si>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</si>
  <si>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</si>
  <si>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</si>
  <si>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</si>
  <si>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</si>
  <si>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</si>
  <si>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</si>
  <si>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</si>
  <si>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</si>
  <si>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</si>
  <si>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</si>
  <si>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</si>
  <si>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</si>
  <si>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</si>
  <si>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</si>
  <si>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</si>
  <si>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</si>
  <si>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</si>
  <si>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</si>
  <si>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</si>
  <si>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</si>
  <si>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</si>
  <si>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</si>
  <si>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</si>
  <si>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</si>
  <si>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</si>
  <si>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</si>
  <si>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</si>
  <si>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</si>
  <si>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</si>
  <si>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</si>
  <si>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</si>
  <si>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</si>
  <si>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</si>
  <si>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</si>
  <si>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</si>
  <si>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</si>
  <si>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</si>
  <si>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</si>
  <si>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</si>
  <si>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</si>
  <si>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</si>
  <si>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</si>
  <si>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</si>
  <si>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</si>
  <si>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</si>
  <si>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</si>
  <si>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</si>
  <si>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</si>
  <si>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</si>
  <si>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</si>
  <si>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</si>
  <si>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</si>
  <si>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</si>
  <si>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</si>
  <si>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</si>
  <si>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</si>
  <si>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</si>
  <si>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</si>
  <si>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</si>
  <si>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</si>
  <si>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</si>
  <si>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</si>
  <si>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</si>
  <si>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</si>
  <si>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</si>
  <si>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</si>
  <si>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</si>
  <si>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</si>
  <si>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</si>
  <si>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</si>
  <si>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</si>
  <si>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</si>
  <si>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</si>
  <si>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</si>
  <si>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</si>
  <si>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</si>
  <si>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</si>
  <si>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</si>
  <si>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</si>
  <si>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</si>
  <si>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</si>
  <si>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</si>
  <si>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</si>
  <si>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</si>
  <si>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</si>
  <si>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</si>
  <si>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</si>
  <si>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</si>
  <si>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</si>
  <si>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</si>
  <si>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</si>
  <si>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</si>
  <si>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</si>
  <si>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</si>
  <si>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</si>
  <si>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</si>
  <si>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</si>
  <si>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</si>
  <si>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</si>
  <si>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</si>
  <si>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</si>
  <si>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</si>
  <si>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</si>
  <si>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</si>
  <si>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</si>
  <si>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</si>
  <si>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</si>
  <si>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</si>
  <si>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</si>
  <si>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</si>
  <si>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</si>
  <si>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</si>
  <si>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</si>
  <si>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</si>
  <si>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</si>
  <si>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</si>
  <si>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</si>
  <si>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</si>
  <si>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</si>
  <si>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</si>
  <si>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</si>
  <si>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</si>
  <si>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</si>
  <si>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</si>
  <si>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</si>
  <si>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</si>
  <si>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</si>
  <si>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</si>
  <si>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</si>
  <si>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</si>
  <si>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</si>
  <si>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</si>
  <si>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</si>
  <si>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</si>
  <si>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</si>
  <si>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</si>
  <si>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</si>
  <si>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</si>
  <si>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</si>
  <si>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</si>
  <si>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</si>
  <si>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</si>
  <si>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</si>
  <si>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</si>
  <si>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</si>
  <si>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</si>
  <si>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</si>
  <si>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</si>
  <si>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</si>
  <si>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</si>
  <si>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</si>
  <si>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</si>
  <si>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</si>
  <si>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</si>
  <si>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</si>
  <si>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</si>
  <si>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</si>
  <si>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</si>
  <si>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</si>
  <si>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</si>
  <si>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</si>
  <si>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</si>
  <si>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</si>
  <si>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</si>
  <si>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</si>
  <si>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</si>
  <si>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</si>
  <si>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</si>
  <si>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</si>
  <si>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</si>
  <si>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</si>
  <si>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</si>
  <si>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</si>
  <si>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</si>
  <si>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</si>
  <si>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</si>
  <si>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</si>
  <si>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</si>
  <si>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</si>
  <si>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</si>
  <si>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</si>
  <si>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</si>
  <si>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</si>
  <si>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</si>
  <si>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</si>
  <si>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</si>
  <si>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</si>
  <si>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</si>
  <si>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</si>
  <si>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</si>
  <si>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</si>
  <si>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</si>
  <si>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</si>
  <si>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</si>
  <si>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</si>
  <si>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</si>
  <si>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</si>
  <si>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</si>
  <si>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</si>
  <si>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</si>
  <si>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</si>
  <si>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</si>
  <si>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</si>
  <si>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</si>
  <si>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</si>
  <si>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</si>
  <si>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</si>
  <si>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</si>
  <si>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</si>
  <si>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</si>
  <si>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</si>
  <si>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</si>
  <si>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</si>
  <si>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</si>
  <si>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</si>
  <si>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</si>
  <si>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</si>
  <si>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</si>
  <si>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</si>
  <si>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</si>
  <si>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</si>
  <si>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</si>
  <si>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</si>
  <si>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</si>
  <si>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</si>
  <si>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</si>
  <si>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</si>
  <si>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</si>
  <si>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</si>
  <si>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</si>
  <si>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</si>
  <si>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</si>
  <si>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</si>
  <si>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</si>
  <si>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</si>
  <si>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</si>
  <si>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</si>
  <si>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</si>
  <si>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</si>
  <si>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</si>
  <si>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</si>
  <si>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</si>
  <si>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</si>
  <si>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</si>
  <si>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</si>
  <si>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</si>
  <si>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</si>
  <si>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</si>
  <si>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</si>
  <si>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</si>
  <si>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</si>
  <si>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</si>
  <si>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</si>
  <si>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</si>
  <si>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</si>
  <si>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</si>
  <si>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</si>
  <si>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</si>
  <si>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</si>
  <si>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</si>
  <si>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</si>
  <si>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</si>
  <si>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</si>
  <si>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</si>
  <si>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</si>
  <si>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</si>
  <si>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</si>
  <si>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</si>
  <si>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</si>
  <si>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</si>
  <si>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</si>
  <si>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</si>
  <si>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</si>
  <si>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</si>
  <si>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</si>
  <si>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</si>
  <si>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</si>
  <si>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</si>
  <si>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</si>
  <si>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</si>
  <si>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</si>
  <si>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</si>
  <si>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</si>
  <si>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</si>
  <si>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</si>
  <si>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</si>
  <si>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</si>
  <si>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</si>
  <si>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</si>
  <si>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</si>
  <si>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</si>
  <si>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</si>
  <si>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</si>
  <si>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</si>
  <si>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</si>
  <si>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</si>
  <si>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</si>
  <si>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</si>
  <si>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</si>
  <si>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</si>
  <si>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</si>
  <si>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</si>
  <si>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</si>
  <si>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</si>
  <si>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</si>
  <si>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</si>
  <si>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</si>
  <si>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</si>
  <si>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</si>
  <si>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</si>
  <si>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</si>
  <si>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</si>
  <si>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</si>
  <si>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</si>
  <si>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</si>
  <si>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</si>
  <si>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</si>
  <si>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</si>
  <si>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</si>
  <si>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</si>
  <si>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</si>
  <si>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</si>
  <si>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</si>
  <si>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</si>
  <si>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</si>
  <si>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</si>
  <si>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</si>
  <si>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</si>
  <si>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</si>
  <si>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</si>
  <si>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</si>
  <si>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</si>
  <si>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</si>
  <si>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</si>
  <si>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</si>
  <si>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</si>
  <si>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</si>
  <si>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</si>
  <si>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</si>
  <si>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</si>
  <si>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</si>
  <si>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</si>
  <si>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</si>
  <si>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</si>
  <si>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</si>
  <si>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</si>
  <si>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</si>
  <si>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</si>
  <si>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</si>
  <si>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</si>
  <si>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</si>
  <si>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</si>
  <si>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</si>
  <si>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</si>
  <si>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</si>
  <si>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</si>
  <si>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</si>
  <si>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</si>
  <si>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</si>
  <si>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</si>
  <si>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</si>
  <si>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</si>
  <si>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</si>
  <si>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</si>
  <si>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</si>
  <si>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</si>
  <si>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</si>
  <si>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</si>
  <si>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</si>
  <si>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</si>
  <si>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</si>
  <si>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</si>
  <si>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</si>
  <si>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</si>
  <si>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</si>
  <si>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</si>
  <si>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</si>
  <si>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</si>
  <si>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</si>
  <si>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</si>
  <si>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</si>
  <si>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</si>
  <si>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</si>
  <si>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</si>
  <si>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</si>
  <si>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</si>
  <si>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</si>
  <si>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</si>
  <si>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</si>
  <si>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</si>
  <si>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</si>
  <si>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</si>
  <si>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</si>
  <si>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</si>
  <si>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</si>
  <si>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</si>
  <si>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</si>
  <si>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</si>
  <si>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</si>
  <si>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</si>
  <si>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</si>
  <si>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</si>
  <si>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</si>
  <si>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</si>
  <si>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</si>
  <si>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</si>
  <si>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</si>
  <si>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</si>
  <si>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</si>
  <si>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</si>
  <si>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</si>
  <si>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</si>
  <si>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</si>
  <si>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</si>
  <si>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</si>
  <si>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</si>
  <si>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</si>
  <si>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</si>
  <si>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</si>
  <si>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</si>
  <si>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</si>
  <si>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</si>
  <si>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</si>
  <si>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</si>
  <si>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</si>
  <si>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</si>
  <si>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</si>
  <si>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</si>
  <si>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</si>
  <si>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</si>
  <si>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</si>
  <si>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</si>
  <si>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</si>
  <si>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</si>
  <si>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</si>
  <si>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</si>
  <si>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</si>
  <si>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</si>
  <si>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</si>
  <si>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</si>
  <si>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</si>
  <si>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</si>
  <si>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</si>
  <si>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</si>
  <si>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</si>
  <si>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</si>
  <si>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</si>
  <si>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</si>
  <si>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</si>
  <si>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</si>
  <si>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</si>
  <si>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</si>
  <si>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</si>
  <si>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</si>
  <si>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</si>
  <si>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</si>
  <si>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</si>
  <si>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</si>
  <si>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</si>
  <si>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</si>
  <si>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</si>
  <si>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</si>
  <si>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</si>
  <si>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</si>
  <si>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</si>
  <si>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</si>
  <si>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</si>
  <si>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</si>
  <si>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</si>
  <si>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</si>
  <si>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</si>
  <si>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</si>
  <si>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</si>
  <si>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</si>
  <si>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</si>
  <si>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</si>
  <si>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</si>
  <si>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</si>
  <si>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</si>
  <si>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</si>
  <si>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</si>
  <si>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</si>
  <si>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</si>
  <si>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</si>
  <si>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</si>
  <si>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</si>
  <si>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</si>
  <si>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</si>
  <si>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</si>
  <si>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</si>
  <si>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</si>
  <si>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</si>
  <si>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</si>
  <si>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</si>
  <si>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</si>
  <si>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</si>
  <si>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</si>
  <si>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</si>
  <si>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</si>
  <si>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</si>
  <si>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</si>
  <si>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</si>
  <si>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</si>
  <si>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</si>
  <si>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</si>
  <si>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</si>
  <si>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</si>
  <si>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</si>
  <si>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</si>
  <si>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</si>
  <si>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</si>
  <si>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</si>
  <si>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</si>
  <si>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</si>
  <si>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</si>
  <si>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</si>
  <si>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</si>
  <si>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</si>
  <si>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</si>
  <si>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</si>
  <si>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</si>
  <si>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</si>
  <si>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</si>
  <si>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</si>
  <si>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</si>
  <si>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</si>
  <si>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</si>
  <si>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</si>
  <si>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</si>
  <si>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</si>
  <si>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</si>
  <si>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</si>
  <si>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</si>
  <si>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</si>
  <si>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</si>
  <si>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</si>
  <si>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</si>
  <si>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</si>
  <si>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</si>
  <si>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</si>
  <si>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</si>
  <si>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</si>
  <si>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</si>
  <si>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</si>
  <si>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</si>
  <si>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</si>
  <si>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</si>
  <si>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</si>
  <si>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</si>
  <si>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</si>
  <si>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</si>
  <si>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</si>
  <si>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</si>
  <si>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</si>
  <si>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</si>
  <si>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</si>
  <si>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</si>
  <si>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</si>
  <si>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</si>
  <si>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</si>
  <si>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</si>
  <si>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</si>
  <si>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</si>
  <si>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</si>
  <si>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</si>
  <si>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</si>
  <si>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</si>
  <si>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</si>
  <si>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</si>
  <si>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</si>
  <si>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</si>
  <si>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</si>
  <si>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</si>
  <si>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</si>
  <si>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</si>
  <si>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</si>
  <si>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</si>
  <si>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</si>
  <si>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</si>
  <si>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</si>
  <si>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</si>
  <si>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</si>
  <si>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</si>
  <si>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</si>
  <si>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</si>
  <si>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</si>
  <si>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</si>
  <si>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</si>
  <si>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</si>
  <si>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</si>
  <si>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</si>
  <si>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</si>
  <si>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</si>
  <si>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</si>
  <si>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</si>
  <si>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</si>
  <si>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</si>
  <si>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</si>
  <si>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</si>
  <si>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</si>
  <si>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</si>
  <si>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</si>
  <si>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</si>
  <si>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</si>
  <si>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</si>
  <si>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</si>
  <si>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</si>
  <si>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</si>
  <si>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</si>
  <si>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</si>
  <si>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</si>
  <si>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</si>
  <si>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</si>
  <si>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</si>
  <si>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</si>
  <si>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</si>
  <si>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</si>
  <si>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</si>
  <si>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</si>
  <si>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</si>
  <si>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</si>
  <si>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</si>
  <si>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</si>
  <si>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</si>
  <si>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</si>
  <si>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</si>
  <si>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</si>
  <si>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</si>
  <si>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</si>
  <si>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</si>
  <si>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</si>
  <si>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</si>
  <si>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</si>
  <si>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</si>
  <si>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</si>
  <si>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</si>
  <si>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</si>
  <si>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</si>
  <si>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</si>
  <si>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</si>
  <si>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</si>
  <si>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</si>
  <si>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</si>
  <si>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</si>
  <si>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</si>
  <si>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</si>
  <si>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</si>
  <si>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</si>
  <si>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</si>
  <si>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</si>
  <si>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</si>
  <si>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</si>
  <si>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</si>
  <si>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</si>
  <si>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</si>
  <si>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</si>
  <si>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</si>
  <si>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</si>
  <si>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</si>
  <si>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</si>
  <si>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</si>
  <si>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</si>
  <si>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</si>
  <si>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</si>
  <si>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</si>
  <si>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</si>
  <si>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</si>
  <si>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</si>
  <si>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</si>
  <si>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</si>
  <si>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</si>
  <si>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</si>
  <si>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</si>
  <si>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</si>
  <si>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</si>
  <si>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</si>
  <si>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</si>
  <si>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</si>
  <si>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</si>
  <si>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</si>
  <si>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</si>
  <si>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</si>
  <si>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</si>
  <si>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</si>
  <si>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</si>
  <si>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</si>
  <si>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</si>
  <si>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</si>
  <si>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</si>
  <si>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</si>
  <si>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</si>
  <si>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</si>
  <si>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</si>
  <si>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</si>
  <si>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</si>
  <si>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</si>
  <si>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</si>
  <si>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</si>
  <si>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</si>
  <si>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</si>
  <si>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</si>
  <si>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</si>
  <si>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</si>
  <si>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</si>
  <si>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</si>
  <si>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</si>
  <si>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</si>
  <si>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</si>
  <si>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</si>
  <si>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</si>
  <si>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</si>
  <si>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</si>
  <si>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</si>
  <si>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</si>
  <si>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</si>
  <si>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</si>
  <si>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</si>
  <si>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</si>
  <si>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</si>
  <si>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</si>
  <si>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</si>
  <si>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</si>
  <si>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</si>
  <si>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</si>
  <si>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</si>
  <si>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</si>
  <si>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</si>
  <si>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</si>
  <si>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</si>
  <si>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</si>
  <si>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</si>
  <si>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</si>
  <si>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</si>
  <si>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</si>
  <si>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</si>
  <si>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</si>
  <si>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</si>
  <si>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</si>
  <si>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</si>
  <si>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</si>
  <si>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</si>
  <si>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</si>
  <si>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</si>
  <si>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</si>
  <si>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</si>
  <si>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</si>
  <si>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</si>
  <si>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</si>
  <si>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</si>
  <si>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</si>
  <si>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</si>
  <si>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</si>
  <si>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</si>
  <si>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</si>
  <si>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</si>
  <si>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</si>
  <si>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</si>
  <si>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</si>
  <si>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</si>
  <si>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</si>
  <si>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</si>
  <si>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</si>
  <si>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</si>
  <si>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</si>
  <si>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</si>
  <si>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</si>
  <si>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</si>
  <si>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</si>
  <si>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</si>
  <si>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</si>
  <si>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</si>
  <si>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</si>
  <si>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</si>
  <si>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</si>
  <si>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</si>
  <si>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</si>
  <si>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</si>
  <si>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</si>
  <si>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</si>
  <si>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</si>
  <si>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</si>
  <si>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</si>
  <si>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</si>
  <si>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</si>
  <si>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</si>
  <si>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</si>
  <si>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</si>
  <si>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</si>
  <si>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</si>
  <si>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</si>
  <si>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</si>
  <si>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</si>
  <si>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</si>
  <si>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</si>
  <si>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</si>
  <si>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</si>
  <si>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</si>
  <si>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</si>
  <si>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</si>
  <si>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</si>
  <si>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</si>
  <si>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</si>
  <si>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</si>
  <si>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</si>
  <si>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</si>
  <si>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</si>
  <si>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</si>
  <si>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</si>
  <si>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</si>
  <si>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</si>
  <si>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</si>
  <si>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</si>
  <si>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</si>
  <si>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</si>
  <si>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</si>
  <si>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</si>
  <si>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</si>
  <si>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</si>
  <si>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</si>
  <si>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</si>
  <si>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</si>
  <si>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</si>
  <si>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</si>
  <si>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</si>
  <si>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</si>
  <si>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</si>
  <si>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</si>
  <si>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</si>
  <si>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</si>
  <si>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</si>
  <si>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</si>
  <si>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</si>
  <si>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</si>
  <si>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</si>
  <si>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</si>
  <si>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</si>
  <si>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</si>
  <si>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</si>
  <si>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</si>
  <si>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</si>
  <si>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</si>
  <si>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</si>
  <si>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</si>
  <si>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</si>
  <si>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</si>
  <si>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</si>
  <si>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</si>
  <si>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</si>
  <si>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</si>
  <si>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</si>
  <si>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</si>
  <si>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</si>
  <si>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</si>
  <si>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</si>
  <si>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</si>
  <si>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</si>
  <si>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</si>
  <si>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</si>
  <si>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</si>
  <si>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</si>
  <si>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</si>
  <si>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</si>
  <si>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</si>
  <si>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</si>
  <si>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</si>
  <si>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</si>
  <si>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</si>
  <si>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</si>
  <si>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</si>
  <si>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</si>
  <si>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</si>
  <si>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</si>
  <si>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</si>
  <si>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</si>
  <si>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</si>
  <si>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</si>
  <si>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</si>
  <si>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</si>
  <si>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</si>
  <si>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</si>
  <si>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</si>
  <si>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</si>
  <si>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</si>
  <si>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</si>
  <si>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</si>
  <si>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</si>
  <si>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</si>
  <si>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</si>
  <si>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</si>
  <si>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</si>
  <si>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</si>
  <si>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</si>
  <si>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</si>
  <si>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</si>
  <si>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</si>
  <si>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</si>
  <si>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</si>
  <si>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</si>
  <si>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</si>
  <si>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</si>
  <si>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</si>
  <si>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</si>
  <si>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</si>
  <si>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</si>
  <si>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</si>
  <si>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</si>
  <si>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</si>
  <si>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</si>
  <si>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</si>
  <si>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</si>
  <si>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</si>
  <si>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</si>
  <si>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</si>
  <si>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</si>
  <si>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</si>
  <si>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</si>
  <si>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</si>
  <si>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</si>
  <si>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</si>
  <si>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</si>
  <si>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</si>
  <si>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</si>
  <si>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</si>
  <si>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</si>
  <si>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</si>
  <si>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</si>
  <si>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</si>
  <si>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</si>
  <si>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</si>
  <si>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</si>
  <si>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</si>
  <si>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</si>
  <si>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</si>
  <si>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</si>
  <si>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</si>
  <si>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</si>
  <si>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</si>
  <si>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</si>
  <si>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</si>
  <si>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</si>
  <si>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</si>
  <si>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</si>
  <si>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</si>
  <si>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</si>
  <si>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</si>
  <si>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</si>
  <si>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</si>
  <si>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</si>
  <si>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</si>
  <si>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</si>
  <si>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</si>
  <si>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</si>
  <si>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</si>
  <si>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</si>
  <si>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</si>
  <si>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</si>
  <si>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</si>
  <si>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</si>
  <si>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</si>
  <si>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</si>
  <si>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</si>
  <si>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</si>
  <si>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</si>
  <si>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</si>
  <si>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</si>
  <si>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</si>
  <si>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</si>
  <si>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</si>
  <si>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</si>
  <si>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</si>
  <si>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</si>
  <si>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</si>
  <si>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</si>
  <si>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</si>
  <si>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</si>
  <si>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</si>
  <si>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</si>
  <si>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</si>
  <si>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</si>
  <si>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</si>
  <si>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</si>
  <si>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</si>
  <si>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</si>
  <si>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</si>
  <si>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</si>
  <si>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</si>
  <si>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</si>
  <si>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</si>
  <si>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</si>
  <si>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</si>
  <si>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</si>
  <si>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</si>
  <si>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</si>
  <si>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</si>
  <si>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</si>
  <si>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</si>
  <si>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</si>
  <si>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</si>
  <si>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</si>
  <si>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</si>
  <si>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</si>
  <si>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</si>
  <si>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</si>
  <si>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</si>
  <si>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</si>
  <si>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</si>
  <si>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</si>
  <si>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</si>
  <si>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</si>
  <si>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</si>
  <si>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</si>
  <si>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</si>
  <si>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</si>
  <si>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</si>
  <si>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</si>
  <si>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</si>
  <si>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</si>
  <si>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</si>
  <si>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</si>
  <si>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</si>
  <si>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</si>
  <si>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</si>
  <si>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</si>
  <si>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</si>
  <si>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</si>
  <si>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</si>
  <si>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</si>
  <si>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</si>
  <si>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</si>
  <si>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</si>
  <si>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</si>
  <si>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</si>
  <si>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</si>
  <si>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</si>
  <si>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</si>
  <si>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</si>
  <si>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</si>
  <si>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</si>
  <si>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</si>
  <si>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</si>
  <si>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</si>
  <si>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</si>
  <si>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</si>
  <si>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</si>
  <si>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</si>
  <si>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</si>
  <si>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</si>
  <si>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</si>
  <si>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</si>
  <si>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</si>
  <si>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</si>
  <si>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</si>
  <si>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</si>
  <si>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</si>
  <si>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</si>
  <si>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</si>
  <si>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</si>
  <si>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</si>
  <si>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</si>
  <si>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</si>
  <si>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</si>
  <si>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</si>
  <si>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</si>
  <si>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</si>
  <si>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</si>
  <si>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</si>
  <si>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</si>
  <si>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</si>
  <si>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</si>
  <si>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</si>
  <si>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</si>
  <si>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</si>
  <si>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</si>
  <si>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</si>
  <si>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</si>
  <si>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</si>
  <si>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</si>
  <si>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</si>
  <si>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</si>
  <si>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</si>
  <si>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</si>
  <si>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</si>
  <si>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</si>
  <si>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</si>
  <si>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</si>
  <si>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</si>
  <si>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</si>
  <si>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</si>
  <si>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</si>
  <si>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</si>
  <si>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</si>
  <si>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</si>
  <si>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</si>
  <si>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</si>
  <si>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</si>
  <si>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</si>
  <si>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</si>
  <si>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</si>
  <si>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</si>
  <si>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</si>
  <si>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</si>
  <si>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</si>
  <si>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</si>
  <si>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</si>
  <si>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</si>
  <si>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</si>
  <si>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</si>
  <si>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</si>
  <si>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</si>
  <si>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</si>
  <si>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</si>
  <si>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</si>
  <si>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</si>
  <si>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</si>
  <si>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</si>
  <si>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</si>
  <si>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</si>
  <si>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</si>
  <si>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</si>
  <si>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</si>
  <si>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</si>
  <si>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</si>
  <si>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</si>
  <si>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</si>
  <si>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</si>
  <si>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</si>
  <si>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</si>
  <si>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</si>
  <si>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</si>
  <si>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</si>
  <si>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</si>
  <si>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</si>
  <si>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</si>
  <si>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</si>
  <si>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</si>
  <si>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</si>
  <si>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</si>
  <si>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</si>
  <si>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</si>
  <si>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</si>
  <si>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</si>
  <si>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</si>
  <si>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</si>
  <si>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</si>
  <si>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</si>
  <si>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</si>
  <si>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</si>
  <si>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</si>
  <si>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</si>
  <si>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</si>
  <si>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</si>
  <si>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</si>
  <si>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</si>
  <si>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</si>
  <si>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</si>
  <si>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</si>
  <si>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</si>
  <si>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</si>
  <si>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</si>
  <si>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</si>
  <si>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</si>
  <si>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</si>
  <si>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</si>
  <si>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</si>
  <si>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</si>
  <si>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</si>
  <si>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</si>
  <si>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</si>
  <si>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</si>
  <si>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</si>
  <si>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</si>
  <si>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</si>
  <si>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</si>
  <si>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</si>
  <si>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</si>
  <si>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</si>
  <si>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</si>
  <si>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</si>
  <si>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</si>
  <si>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</si>
  <si>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</si>
  <si>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</si>
  <si>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</si>
  <si>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</si>
  <si>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</si>
  <si>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</si>
  <si>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</si>
  <si>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</si>
  <si>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</si>
  <si>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</si>
  <si>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</si>
  <si>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</si>
  <si>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</si>
  <si>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</si>
  <si>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</si>
  <si>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</si>
  <si>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</si>
  <si>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</si>
  <si>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</si>
  <si>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</si>
  <si>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</si>
  <si>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</si>
  <si>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</si>
  <si>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</si>
  <si>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</si>
  <si>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</si>
  <si>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</si>
  <si>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</si>
  <si>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</si>
  <si>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</si>
  <si>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</si>
  <si>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</si>
  <si>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</si>
  <si>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</si>
  <si>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</si>
  <si>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</si>
  <si>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</si>
  <si>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</si>
  <si>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</si>
  <si>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</si>
  <si>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</si>
  <si>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</si>
  <si>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</si>
  <si>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</si>
  <si>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</si>
  <si>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</si>
  <si>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</si>
  <si>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</si>
  <si>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</si>
  <si>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</si>
  <si>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</si>
  <si>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</si>
  <si>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</si>
  <si>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</si>
  <si>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</si>
  <si>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</si>
  <si>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</si>
  <si>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</si>
  <si>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</si>
  <si>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</si>
  <si>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</si>
  <si>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</si>
  <si>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</si>
  <si>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</si>
  <si>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</si>
  <si>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</si>
  <si>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</si>
  <si>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</si>
  <si>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</si>
  <si>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</si>
  <si>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</si>
  <si>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</si>
  <si>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</si>
  <si>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</si>
  <si>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</si>
  <si>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</si>
  <si>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</si>
  <si>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</si>
  <si>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</si>
  <si>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</si>
  <si>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</si>
  <si>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</si>
  <si>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</si>
  <si>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</si>
  <si>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</si>
  <si>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</si>
  <si>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</si>
  <si>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</si>
  <si>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</si>
  <si>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</si>
  <si>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</si>
  <si>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</si>
  <si>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</si>
  <si>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</si>
  <si>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</si>
  <si>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</si>
  <si>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</si>
  <si>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</si>
  <si>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</si>
  <si>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</si>
  <si>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</si>
  <si>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</si>
  <si>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</si>
  <si>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</si>
  <si>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</si>
  <si>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</si>
  <si>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</si>
  <si>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</si>
  <si>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</si>
  <si>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</si>
  <si>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</si>
  <si>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</si>
  <si>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</si>
  <si>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</si>
  <si>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</si>
  <si>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</si>
  <si>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</si>
  <si>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</si>
  <si>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</si>
  <si>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</si>
  <si>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</si>
  <si>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</si>
  <si>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</si>
  <si>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</si>
  <si>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</si>
  <si>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</si>
  <si>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</si>
  <si>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</si>
  <si>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</si>
  <si>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</si>
  <si>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</si>
  <si>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</si>
  <si>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</si>
  <si>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</si>
  <si>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</si>
  <si>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</si>
  <si>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</si>
  <si>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</si>
  <si>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</si>
  <si>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</si>
  <si>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</si>
  <si>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</si>
  <si>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</si>
  <si>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</si>
  <si>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</si>
  <si>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</si>
  <si>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</si>
  <si>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</si>
  <si>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</si>
  <si>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</si>
  <si>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</si>
  <si>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</si>
  <si>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</si>
  <si>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</si>
  <si>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</si>
  <si>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</si>
  <si>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</si>
  <si>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</si>
  <si>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</si>
  <si>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</si>
  <si>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</si>
  <si>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</si>
  <si>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</si>
  <si>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</si>
  <si>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</si>
  <si>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</si>
  <si>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</si>
  <si>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</si>
  <si>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</si>
  <si>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</si>
  <si>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</si>
  <si>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</si>
  <si>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</si>
  <si>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</si>
  <si>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</si>
  <si>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</si>
  <si>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</si>
  <si>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</si>
  <si>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</si>
  <si>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</si>
  <si>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</si>
  <si>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</si>
  <si>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</si>
  <si>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</si>
  <si>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</si>
  <si>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</si>
  <si>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</si>
  <si>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</si>
  <si>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</si>
  <si>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</si>
  <si>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</si>
  <si>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</si>
  <si>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</si>
  <si>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</si>
  <si>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</si>
  <si>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</si>
  <si>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</si>
  <si>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</si>
  <si>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</si>
  <si>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</si>
  <si>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</si>
  <si>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</si>
  <si>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</si>
  <si>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</si>
  <si>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</si>
  <si>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</si>
  <si>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</si>
  <si>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</si>
  <si>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</si>
  <si>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</si>
  <si>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</si>
  <si>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</si>
  <si>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</si>
  <si>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</si>
  <si>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</si>
  <si>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</si>
  <si>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</si>
  <si>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</si>
  <si>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</si>
  <si>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</si>
  <si>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</si>
  <si>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</si>
  <si>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</si>
  <si>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</si>
  <si>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</si>
  <si>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</si>
  <si>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</si>
  <si>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</si>
  <si>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</si>
  <si>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</si>
  <si>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</si>
  <si>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</si>
  <si>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</si>
  <si>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</si>
  <si>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</si>
  <si>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</si>
  <si>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</si>
  <si>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</si>
  <si>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</si>
  <si>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</si>
  <si>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</si>
  <si>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</si>
  <si>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</si>
  <si>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</si>
  <si>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</si>
  <si>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</si>
  <si>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</si>
  <si>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</si>
  <si>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</si>
  <si>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</si>
  <si>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</si>
  <si>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</si>
  <si>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</si>
  <si>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</si>
  <si>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</si>
  <si>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</si>
  <si>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</si>
  <si>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</si>
  <si>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</si>
  <si>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</si>
  <si>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</si>
  <si>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</si>
  <si>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</si>
  <si>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</si>
  <si>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</si>
  <si>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</si>
  <si>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</si>
  <si>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</si>
  <si>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</si>
  <si>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</si>
  <si>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</si>
  <si>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</si>
  <si>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</si>
  <si>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</si>
  <si>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</si>
  <si>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</si>
  <si>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</si>
  <si>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</si>
  <si>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</si>
  <si>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</si>
  <si>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</si>
  <si>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</si>
  <si>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</si>
  <si>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</si>
  <si>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</si>
  <si>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</si>
  <si>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</si>
  <si>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</si>
  <si>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</si>
  <si>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</si>
  <si>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</si>
  <si>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</si>
  <si>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</si>
  <si>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</si>
  <si>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</si>
  <si>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</si>
  <si>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</si>
  <si>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</si>
  <si>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</si>
  <si>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</si>
  <si>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</si>
  <si>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</si>
  <si>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</si>
  <si>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</si>
  <si>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</si>
  <si>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</si>
  <si>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</si>
  <si>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</si>
  <si>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</si>
  <si>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</si>
  <si>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</si>
  <si>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</si>
  <si>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</si>
  <si>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</si>
  <si>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</si>
  <si>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</si>
  <si>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</si>
  <si>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</si>
  <si>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</si>
  <si>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</si>
  <si>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</si>
  <si>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</si>
  <si>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</si>
  <si>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</si>
  <si>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</si>
  <si>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</si>
  <si>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</si>
  <si>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</si>
  <si>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</si>
  <si>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</si>
  <si>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</si>
  <si>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</si>
  <si>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</si>
  <si>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</si>
  <si>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</si>
  <si>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</si>
  <si>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</si>
  <si>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</si>
  <si>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</si>
  <si>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</si>
  <si>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</si>
  <si>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</si>
  <si>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</si>
  <si>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</si>
  <si>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</si>
  <si>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</si>
  <si>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</si>
  <si>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</si>
  <si>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</si>
  <si>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</si>
  <si>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</si>
  <si>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</si>
  <si>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</si>
  <si>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</si>
  <si>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</si>
  <si>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</si>
  <si>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</si>
  <si>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</si>
  <si>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</si>
  <si>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</si>
  <si>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</si>
  <si>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</si>
  <si>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</si>
  <si>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</si>
  <si>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</si>
  <si>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</si>
  <si>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</si>
  <si>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</si>
  <si>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</si>
  <si>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</si>
  <si>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</si>
  <si>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</si>
  <si>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</si>
  <si>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</si>
  <si>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</si>
  <si>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</si>
  <si>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</si>
  <si>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</si>
  <si>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</si>
  <si>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</si>
  <si>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</si>
  <si>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</si>
  <si>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</si>
  <si>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</si>
  <si>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</si>
  <si>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</si>
  <si>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</si>
  <si>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</si>
  <si>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</si>
  <si>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</si>
  <si>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</si>
  <si>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</si>
  <si>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</si>
  <si>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</si>
  <si>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</si>
  <si>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</si>
  <si>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</si>
  <si>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</si>
  <si>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</si>
  <si>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</si>
  <si>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</si>
  <si>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</si>
  <si>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</si>
  <si>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</si>
  <si>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</si>
  <si>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</si>
  <si>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</si>
  <si>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</si>
  <si>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</si>
  <si>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</si>
  <si>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</si>
  <si>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</si>
  <si>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</si>
  <si>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</si>
  <si>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</si>
  <si>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</si>
  <si>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</si>
  <si>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</si>
  <si>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</si>
  <si>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</si>
  <si>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</si>
  <si>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</si>
  <si>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</si>
  <si>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</si>
  <si>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</si>
  <si>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</si>
  <si>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</si>
  <si>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</si>
  <si>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</si>
  <si>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</si>
  <si>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</si>
  <si>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</si>
  <si>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</si>
  <si>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</si>
  <si>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</si>
  <si>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</si>
  <si>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</si>
  <si>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</si>
  <si>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</si>
  <si>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</si>
  <si>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</si>
  <si>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</si>
  <si>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</si>
  <si>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</si>
  <si>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</si>
  <si>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</si>
  <si>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</si>
  <si>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</si>
  <si>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</si>
  <si>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</si>
  <si>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</si>
  <si>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</si>
  <si>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</si>
  <si>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</si>
  <si>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</si>
  <si>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</si>
  <si>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</si>
  <si>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</si>
  <si>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</si>
  <si>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</si>
  <si>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</si>
  <si>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</si>
  <si>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</si>
  <si>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</si>
  <si>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</si>
  <si>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</si>
  <si>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</si>
  <si>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</si>
  <si>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</si>
  <si>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</si>
  <si>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</si>
  <si>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</si>
  <si>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</si>
  <si>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</si>
  <si>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</si>
  <si>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</si>
  <si>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</si>
  <si>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</si>
  <si>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</si>
  <si>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</si>
  <si>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</si>
  <si>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</si>
  <si>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</si>
  <si>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</si>
  <si>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</si>
  <si>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</si>
  <si>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</si>
  <si>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</si>
  <si>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</si>
  <si>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</si>
  <si>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</si>
  <si>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</si>
  <si>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</si>
  <si>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</si>
  <si>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</si>
  <si>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</si>
  <si>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</si>
  <si>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</si>
  <si>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</si>
  <si>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</si>
  <si>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</si>
  <si>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</si>
  <si>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</si>
  <si>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</si>
  <si>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</si>
  <si>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</si>
  <si>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</si>
  <si>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</si>
  <si>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</si>
  <si>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</si>
  <si>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</si>
  <si>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</si>
  <si>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</si>
  <si>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</si>
  <si>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</si>
  <si>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</si>
  <si>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</si>
  <si>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</si>
  <si>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</si>
  <si>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</si>
  <si>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</si>
  <si>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</si>
  <si>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</si>
  <si>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</si>
  <si>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</si>
  <si>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</si>
  <si>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</si>
  <si>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</si>
  <si>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</si>
  <si>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</si>
  <si>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</si>
  <si>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</si>
  <si>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</si>
  <si>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</si>
  <si>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</si>
  <si>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</si>
  <si>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</si>
  <si>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</si>
  <si>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</si>
  <si>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</si>
  <si>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</si>
  <si>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</si>
  <si>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</si>
  <si>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</si>
  <si>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</si>
  <si>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</si>
  <si>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</si>
  <si>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</si>
  <si>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</si>
  <si>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</si>
  <si>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</si>
  <si>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</si>
  <si>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</si>
  <si>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</si>
  <si>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</si>
  <si>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</si>
  <si>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</si>
  <si>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</si>
  <si>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</si>
  <si>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</si>
  <si>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</si>
  <si>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</si>
  <si>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</si>
  <si>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</si>
  <si>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</si>
  <si>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</si>
  <si>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</si>
  <si>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</si>
  <si>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</si>
  <si>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</si>
  <si>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</si>
  <si>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</si>
  <si>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</si>
  <si>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</si>
  <si>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</si>
  <si>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</si>
  <si>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</si>
  <si>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</si>
  <si>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</si>
  <si>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</si>
  <si>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</si>
  <si>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</si>
  <si>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</si>
  <si>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</si>
  <si>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</si>
  <si>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</si>
  <si>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</si>
  <si>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</si>
  <si>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</si>
  <si>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</si>
  <si>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</si>
  <si>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</si>
  <si>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</si>
  <si>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</si>
  <si>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</si>
  <si>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</si>
  <si>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</si>
  <si>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</si>
  <si>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</si>
  <si>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</si>
  <si>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</si>
  <si>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</si>
  <si>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</si>
  <si>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</si>
  <si>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</si>
  <si>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</si>
  <si>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</si>
  <si>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</si>
  <si>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</si>
  <si>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</si>
  <si>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</si>
  <si>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</si>
  <si>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</si>
  <si>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</si>
  <si>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</si>
  <si>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</si>
  <si>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</si>
  <si>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</si>
  <si>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</si>
  <si>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</si>
  <si>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</si>
  <si>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</si>
  <si>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</si>
  <si>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</si>
  <si>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</si>
  <si>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</si>
  <si>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</si>
  <si>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</si>
  <si>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</si>
  <si>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</si>
  <si>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</si>
  <si>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</si>
  <si>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</si>
  <si>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</si>
  <si>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</si>
  <si>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</si>
  <si>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</si>
  <si>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</si>
  <si>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</si>
  <si>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</si>
  <si>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</si>
  <si>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</si>
  <si>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</si>
  <si>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</si>
  <si>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</si>
  <si>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</si>
  <si>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</si>
  <si>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</si>
  <si>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</si>
  <si>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</si>
  <si>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</si>
  <si>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</si>
  <si>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</si>
  <si>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</si>
  <si>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</si>
  <si>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</si>
  <si>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</si>
  <si>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</si>
  <si>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</si>
  <si>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</si>
  <si>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</si>
  <si>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</si>
  <si>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</si>
  <si>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</si>
  <si>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</si>
  <si>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</si>
  <si>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</si>
  <si>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</si>
  <si>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</si>
  <si>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</si>
  <si>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</si>
  <si>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</si>
  <si>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</si>
  <si>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</si>
  <si>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</si>
  <si>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</si>
  <si>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</si>
  <si>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</si>
  <si>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</si>
  <si>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</si>
  <si>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</si>
  <si>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</si>
  <si>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</si>
  <si>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</si>
  <si>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</si>
  <si>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</si>
  <si>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</si>
  <si>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</si>
  <si>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</si>
  <si>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</si>
  <si>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</si>
  <si>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</si>
  <si>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</si>
  <si>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</si>
  <si>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</si>
  <si>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</si>
  <si>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</si>
  <si>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</si>
  <si>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</si>
  <si>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</si>
  <si>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</si>
  <si>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</si>
  <si>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</si>
  <si>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</si>
  <si>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</si>
  <si>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</si>
  <si>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</si>
  <si>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</si>
  <si>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</si>
  <si>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</si>
  <si>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</si>
  <si>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</si>
  <si>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</si>
  <si>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</si>
  <si>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</si>
  <si>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</si>
  <si>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</si>
  <si>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</si>
  <si>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</si>
  <si>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</si>
  <si>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</si>
  <si>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</si>
  <si>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</si>
  <si>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</si>
  <si>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</si>
  <si>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</si>
  <si>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</si>
  <si>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</si>
  <si>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</si>
  <si>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</si>
  <si>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</si>
  <si>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</si>
  <si>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</si>
  <si>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</si>
  <si>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</si>
  <si>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</si>
  <si>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</si>
  <si>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</si>
  <si>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</si>
  <si>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</si>
  <si>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</si>
  <si>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</si>
  <si>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</si>
  <si>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</si>
  <si>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</si>
  <si>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</si>
  <si>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</si>
  <si>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</si>
  <si>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</si>
  <si>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</si>
  <si>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</si>
  <si>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</si>
  <si>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</si>
  <si>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</si>
  <si>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</si>
  <si>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</si>
  <si>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</si>
  <si>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</si>
  <si>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</si>
  <si>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</si>
  <si>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</si>
  <si>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</si>
  <si>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</si>
  <si>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</si>
  <si>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</si>
  <si>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</si>
  <si>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</si>
  <si>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</si>
  <si>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</si>
  <si>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</si>
  <si>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</si>
  <si>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</si>
  <si>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</si>
  <si>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</si>
  <si>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</si>
  <si>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</si>
  <si>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</si>
  <si>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</si>
  <si>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</si>
  <si>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</si>
  <si>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</si>
  <si>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</si>
  <si>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</si>
  <si>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</si>
  <si>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</si>
  <si>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</si>
  <si>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</si>
  <si>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</si>
  <si>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</si>
  <si>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</si>
  <si>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</si>
  <si>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</si>
  <si>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</si>
  <si>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</si>
  <si>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</si>
  <si>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</si>
  <si>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</si>
  <si>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</si>
  <si>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</si>
  <si>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</si>
  <si>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</si>
  <si>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</si>
  <si>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</si>
  <si>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</si>
  <si>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</si>
  <si>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</si>
  <si>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</si>
  <si>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</si>
  <si>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</si>
  <si>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</si>
  <si>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</si>
  <si>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</si>
  <si>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</si>
  <si>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</si>
  <si>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</si>
  <si>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</si>
  <si>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</si>
  <si>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</si>
  <si>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</si>
  <si>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</si>
  <si>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</si>
  <si>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</si>
  <si>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</si>
  <si>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</si>
  <si>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</si>
  <si>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</si>
  <si>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</si>
  <si>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</si>
  <si>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</si>
  <si>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</si>
  <si>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</si>
  <si>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</si>
  <si>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</si>
  <si>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</si>
  <si>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</si>
  <si>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</si>
  <si>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</si>
  <si>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</si>
  <si>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</si>
  <si>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</si>
  <si>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</si>
  <si>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</si>
  <si>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</si>
  <si>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</si>
  <si>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</si>
  <si>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</si>
  <si>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</si>
  <si>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</si>
  <si>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</si>
  <si>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</si>
  <si>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</si>
  <si>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</si>
  <si>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</si>
  <si>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</si>
  <si>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</si>
  <si>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</si>
  <si>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</si>
  <si>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</si>
  <si>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</si>
  <si>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</si>
  <si>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</si>
  <si>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</si>
  <si>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</si>
  <si>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</si>
  <si>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</si>
  <si>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</si>
  <si>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</si>
  <si>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</si>
  <si>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</si>
  <si>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</si>
  <si>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</si>
  <si>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</si>
  <si>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</si>
  <si>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</si>
  <si>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</si>
  <si>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</si>
  <si>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</si>
  <si>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</si>
  <si>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</si>
  <si>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</si>
  <si>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</si>
  <si>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</si>
  <si>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</si>
  <si>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</si>
  <si>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</si>
  <si>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</si>
  <si>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</si>
  <si>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</si>
  <si>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</si>
  <si>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</si>
  <si>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</si>
  <si>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</si>
  <si>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</si>
  <si>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</si>
  <si>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</si>
  <si>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</si>
  <si>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</si>
  <si>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</si>
  <si>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</si>
  <si>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</si>
  <si>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</si>
  <si>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</si>
  <si>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</si>
  <si>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</si>
  <si>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</si>
  <si>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</si>
  <si>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</si>
  <si>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</si>
  <si>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</si>
  <si>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</si>
  <si>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</si>
  <si>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</si>
  <si>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</si>
  <si>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</si>
  <si>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</si>
  <si>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</si>
  <si>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</si>
  <si>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</si>
  <si>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</si>
  <si>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</si>
  <si>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</si>
  <si>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</si>
  <si>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</si>
  <si>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</si>
  <si>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</si>
  <si>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</si>
  <si>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</si>
  <si>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</si>
  <si>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</si>
  <si>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</si>
  <si>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</si>
  <si>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</si>
  <si>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</si>
  <si>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</si>
  <si>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</si>
  <si>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</si>
  <si>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</si>
  <si>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</si>
  <si>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</si>
  <si>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</si>
  <si>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</si>
  <si>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</si>
  <si>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</si>
  <si>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</si>
  <si>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</si>
  <si>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</si>
  <si>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</si>
  <si>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</si>
  <si>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</si>
  <si>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</si>
  <si>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</si>
  <si>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</si>
  <si>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</si>
  <si>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</si>
  <si>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</si>
  <si>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</si>
  <si>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</si>
  <si>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</si>
  <si>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</si>
  <si>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</si>
  <si>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</si>
  <si>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</si>
  <si>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</si>
  <si>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</si>
  <si>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</si>
  <si>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</si>
  <si>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</si>
  <si>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</si>
  <si>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</si>
  <si>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</si>
  <si>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</si>
  <si>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</si>
  <si>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</si>
  <si>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</si>
  <si>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</si>
  <si>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</si>
  <si>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</si>
  <si>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</si>
  <si>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</si>
  <si>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</si>
  <si>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</si>
  <si>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</si>
  <si>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</si>
  <si>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</si>
  <si>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</si>
  <si>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</si>
  <si>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</si>
  <si>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</si>
  <si>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</si>
  <si>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</si>
  <si>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</si>
  <si>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</si>
  <si>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</si>
  <si>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</si>
  <si>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</si>
  <si>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</si>
  <si>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</si>
  <si>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</si>
  <si>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</si>
  <si>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</si>
  <si>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</si>
  <si>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</si>
  <si>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</si>
  <si>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</si>
  <si>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</si>
  <si>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</si>
  <si>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</si>
  <si>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</si>
  <si>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</si>
  <si>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</si>
  <si>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</si>
  <si>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</si>
  <si>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</si>
  <si>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</si>
  <si>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</si>
  <si>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</si>
  <si>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</si>
  <si>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</si>
  <si>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</si>
  <si>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</si>
  <si>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</si>
  <si>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</si>
  <si>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</si>
  <si>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</si>
  <si>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</si>
  <si>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</si>
  <si>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</si>
  <si>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</si>
  <si>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</si>
  <si>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</si>
  <si>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</si>
  <si>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</si>
  <si>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</si>
  <si>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</si>
  <si>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</si>
  <si>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</si>
  <si>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</si>
  <si>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</si>
  <si>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</si>
  <si>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</si>
  <si>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</si>
  <si>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</si>
  <si>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</si>
  <si>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</si>
  <si>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</si>
  <si>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</si>
  <si>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</si>
  <si>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</si>
  <si>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</si>
  <si>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</si>
  <si>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</si>
  <si>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</si>
  <si>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</si>
  <si>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</si>
  <si>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</si>
  <si>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</si>
  <si>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</si>
  <si>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</si>
  <si>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</si>
  <si>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</si>
  <si>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</si>
  <si>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</si>
  <si>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</si>
  <si>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</si>
  <si>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</si>
  <si>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</si>
  <si>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</si>
  <si>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</si>
  <si>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</si>
  <si>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</si>
  <si>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</si>
  <si>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</si>
  <si>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</si>
  <si>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</si>
  <si>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</si>
  <si>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</si>
  <si>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</si>
  <si>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</si>
  <si>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</si>
  <si>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</si>
  <si>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</si>
  <si>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</si>
  <si>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</si>
  <si>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</si>
  <si>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</si>
  <si>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</si>
  <si>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</si>
  <si>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</si>
  <si>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</si>
  <si>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</si>
  <si>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</si>
  <si>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</si>
  <si>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</si>
  <si>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</si>
  <si>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</si>
  <si>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</si>
  <si>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</si>
  <si>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</si>
  <si>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</si>
  <si>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</si>
  <si>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</si>
  <si>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</si>
  <si>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</si>
  <si>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</si>
  <si>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</si>
  <si>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</si>
  <si>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</si>
  <si>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</si>
  <si>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</si>
  <si>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</si>
  <si>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</si>
  <si>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</si>
  <si>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</si>
  <si>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</si>
  <si>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</si>
  <si>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</si>
  <si>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</si>
  <si>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</si>
  <si>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</si>
  <si>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</si>
  <si>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</si>
  <si>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</si>
  <si>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</si>
  <si>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</si>
  <si>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</si>
  <si>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</si>
  <si>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</si>
  <si>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</si>
  <si>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</si>
  <si>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</si>
  <si>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</si>
  <si>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</si>
  <si>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</si>
  <si>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</si>
  <si>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</si>
  <si>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</si>
  <si>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</si>
  <si>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</si>
  <si>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</si>
  <si>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</si>
  <si>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</si>
  <si>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</si>
  <si>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</si>
  <si>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</si>
  <si>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</si>
  <si>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</si>
  <si>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</si>
  <si>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</si>
  <si>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</si>
  <si>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</si>
  <si>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</si>
  <si>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</si>
  <si>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</si>
  <si>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</si>
  <si>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</si>
  <si>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</si>
  <si>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</si>
  <si>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</si>
  <si>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</si>
  <si>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</si>
  <si>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</si>
  <si>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</si>
  <si>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</si>
  <si>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</si>
  <si>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</si>
  <si>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</si>
  <si>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</si>
  <si>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</si>
  <si>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</si>
  <si>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</si>
  <si>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</si>
  <si>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</si>
  <si>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</si>
  <si>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</si>
  <si>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</si>
  <si>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</si>
  <si>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</si>
  <si>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</si>
  <si>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</si>
  <si>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</si>
  <si>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</si>
  <si>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</si>
  <si>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</si>
  <si>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</si>
  <si>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</si>
  <si>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</si>
  <si>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</si>
  <si>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</si>
  <si>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</si>
  <si>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</si>
  <si>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</si>
  <si>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</si>
  <si>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</si>
  <si>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</si>
  <si>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</si>
  <si>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</si>
  <si>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</si>
  <si>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</si>
  <si>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</si>
  <si>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</si>
  <si>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</si>
  <si>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</si>
  <si>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</si>
  <si>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</si>
  <si>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</si>
  <si>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</si>
  <si>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</si>
  <si>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</si>
  <si>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</si>
  <si>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</si>
  <si>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</si>
  <si>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</si>
  <si>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</si>
  <si>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</si>
  <si>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</si>
  <si>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</si>
  <si>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</si>
  <si>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</si>
  <si>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</si>
  <si>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</si>
  <si>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</si>
  <si>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</si>
  <si>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</si>
  <si>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</si>
  <si>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</si>
  <si>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</si>
  <si>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</si>
  <si>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</si>
  <si>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</si>
  <si>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</si>
  <si>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</si>
  <si>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</si>
  <si>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</si>
  <si>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</si>
  <si>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</si>
  <si>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</si>
  <si>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</si>
  <si>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</si>
  <si>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</si>
  <si>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</si>
  <si>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</si>
  <si>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</si>
  <si>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</si>
  <si>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</si>
  <si>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</si>
  <si>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</si>
  <si>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</si>
  <si>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</si>
  <si>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</si>
  <si>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</si>
  <si>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</si>
  <si>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</si>
  <si>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</si>
  <si>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</si>
  <si>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</si>
  <si>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</si>
  <si>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</si>
  <si>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</si>
  <si>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</si>
  <si>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</si>
  <si>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</si>
  <si>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</si>
  <si>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</si>
  <si>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</si>
  <si>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</si>
  <si>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</si>
  <si>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</si>
  <si>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</si>
  <si>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</si>
  <si>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</si>
  <si>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</si>
  <si>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</si>
  <si>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</si>
  <si>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</si>
  <si>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</si>
  <si>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</si>
  <si>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</si>
  <si>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</si>
  <si>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</si>
  <si>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</si>
  <si>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</si>
  <si>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</si>
  <si>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</si>
  <si>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</si>
  <si>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</si>
  <si>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</si>
  <si>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</si>
  <si>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</si>
  <si>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</si>
  <si>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</si>
  <si>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</si>
  <si>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</si>
  <si>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</si>
  <si>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</si>
  <si>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</si>
  <si>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</si>
  <si>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</si>
  <si>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</si>
  <si>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</si>
  <si>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</si>
  <si>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</si>
  <si>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</si>
  <si>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</si>
  <si>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</si>
  <si>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</si>
  <si>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</si>
  <si>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</si>
  <si>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</si>
  <si>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</si>
  <si>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</si>
  <si>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</si>
  <si>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</si>
  <si>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</si>
  <si>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</si>
  <si>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</si>
  <si>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</si>
  <si>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</si>
  <si>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</si>
  <si>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</si>
  <si>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</si>
  <si>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</si>
  <si>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</si>
  <si>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</si>
  <si>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</si>
  <si>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</si>
  <si>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</si>
  <si>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</si>
  <si>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</si>
  <si>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</si>
  <si>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</si>
  <si>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</si>
  <si>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</si>
  <si>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</si>
  <si>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</si>
  <si>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</si>
  <si>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</si>
  <si>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</si>
  <si>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</si>
  <si>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</si>
  <si>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</si>
  <si>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</si>
  <si>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</si>
  <si>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</si>
  <si>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</si>
  <si>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</si>
  <si>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</si>
  <si>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</si>
  <si>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</si>
  <si>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</si>
  <si>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</si>
  <si>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</si>
  <si>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</si>
  <si>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</si>
  <si>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</si>
  <si>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</si>
  <si>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</si>
  <si>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</si>
  <si>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</si>
  <si>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</si>
  <si>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</si>
  <si>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</si>
  <si>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</si>
  <si>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</si>
  <si>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</si>
  <si>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</si>
  <si>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</si>
  <si>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</si>
  <si>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</si>
  <si>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</si>
  <si>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</si>
  <si>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</si>
  <si>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</si>
  <si>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</si>
  <si>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</si>
  <si>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</si>
  <si>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</si>
  <si>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</si>
  <si>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</si>
  <si>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</si>
  <si>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</si>
  <si>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</si>
  <si>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</si>
  <si>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</si>
  <si>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</si>
  <si>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</si>
  <si>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</si>
  <si>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</si>
  <si>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</si>
  <si>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</si>
  <si>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</si>
  <si>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</si>
  <si>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</si>
  <si>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</si>
  <si>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</si>
  <si>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</si>
  <si>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</si>
  <si>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</si>
  <si>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</si>
  <si>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</si>
  <si>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</si>
  <si>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</si>
  <si>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</si>
  <si>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</si>
  <si>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</si>
  <si>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</si>
  <si>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</si>
  <si>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</si>
  <si>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</si>
  <si>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</si>
  <si>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</si>
  <si>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</si>
  <si>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</si>
  <si>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</si>
  <si>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</si>
  <si>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</si>
  <si>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</si>
  <si>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</si>
  <si>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</si>
  <si>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</si>
  <si>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</si>
  <si>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</si>
  <si>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</si>
  <si>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</si>
  <si>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</si>
  <si>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</si>
  <si>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</si>
  <si>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</si>
  <si>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</si>
  <si>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</si>
  <si>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</si>
  <si>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</si>
  <si>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</si>
  <si>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</si>
  <si>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</si>
  <si>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</si>
  <si>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</si>
  <si>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</si>
  <si>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</si>
  <si>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</si>
  <si>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</si>
  <si>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</si>
  <si>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</si>
  <si>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</si>
  <si>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</si>
  <si>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</si>
  <si>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</si>
  <si>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</si>
  <si>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</si>
  <si>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</si>
  <si>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</si>
  <si>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</si>
  <si>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</si>
  <si>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</si>
  <si>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</si>
  <si>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</si>
  <si>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</si>
  <si>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</si>
  <si>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</si>
  <si>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</si>
  <si>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</si>
  <si>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</si>
  <si>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</si>
  <si>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</si>
  <si>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</si>
  <si>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</si>
  <si>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</si>
  <si>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</si>
  <si>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</si>
  <si>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</si>
  <si>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</si>
  <si>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</si>
  <si>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</si>
  <si>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</si>
  <si>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</si>
  <si>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</si>
  <si>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</si>
  <si>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</si>
  <si>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</si>
  <si>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</si>
  <si>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</si>
  <si>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</si>
  <si>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</si>
  <si>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</si>
  <si>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</si>
  <si>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</si>
  <si>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</si>
  <si>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</si>
  <si>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</si>
  <si>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</si>
  <si>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</si>
  <si>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</si>
  <si>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</si>
  <si>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</si>
  <si>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</si>
  <si>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</si>
  <si>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</si>
  <si>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</si>
  <si>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</si>
  <si>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</si>
  <si>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</si>
  <si>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</si>
  <si>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</si>
  <si>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</si>
  <si>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</si>
  <si>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</si>
  <si>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</si>
  <si>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</si>
  <si>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</si>
  <si>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</si>
  <si>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</si>
  <si>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</si>
  <si>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</si>
  <si>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</si>
  <si>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</si>
  <si>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</si>
  <si>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</si>
  <si>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</si>
  <si>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</si>
  <si>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</si>
  <si>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</si>
  <si>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</si>
  <si>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</si>
  <si>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</si>
  <si>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</si>
  <si>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</si>
  <si>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</si>
  <si>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</si>
  <si>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</si>
  <si>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</si>
  <si>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</si>
  <si>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</si>
  <si>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</si>
  <si>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</si>
  <si>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</si>
  <si>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</si>
  <si>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</si>
  <si>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</si>
  <si>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</si>
  <si>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</si>
  <si>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</si>
  <si>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</si>
  <si>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</si>
  <si>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</si>
  <si>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</si>
  <si>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</si>
  <si>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</si>
  <si>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</si>
  <si>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</si>
  <si>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</si>
  <si>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</si>
  <si>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</si>
  <si>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</si>
  <si>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</si>
  <si>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</si>
  <si>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</si>
  <si>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</si>
  <si>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</si>
  <si>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</si>
  <si>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</si>
  <si>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</si>
  <si>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</si>
  <si>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</si>
  <si>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</si>
  <si>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</si>
  <si>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</si>
  <si>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</si>
  <si>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</si>
  <si>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</si>
  <si>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</si>
  <si>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</si>
  <si>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</si>
  <si>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</si>
  <si>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</si>
  <si>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</si>
  <si>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</si>
  <si>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</si>
  <si>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</si>
  <si>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</si>
  <si>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</si>
  <si>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</si>
  <si>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</si>
  <si>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</si>
  <si>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</si>
  <si>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</si>
  <si>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</si>
  <si>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</si>
  <si>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</si>
  <si>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</si>
  <si>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</si>
  <si>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</si>
  <si>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</si>
  <si>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</si>
  <si>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</si>
  <si>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</si>
  <si>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</si>
  <si>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</si>
  <si>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</si>
  <si>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</si>
  <si>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</si>
  <si>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</si>
  <si>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</si>
  <si>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</si>
  <si>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</si>
  <si>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</si>
  <si>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</si>
  <si>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</si>
  <si>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</si>
  <si>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</si>
  <si>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</si>
  <si>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</si>
  <si>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</si>
  <si>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</si>
  <si>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</si>
  <si>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</si>
  <si>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</si>
  <si>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</si>
  <si>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</si>
  <si>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</si>
  <si>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</si>
  <si>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</si>
  <si>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</si>
  <si>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</si>
  <si>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</si>
  <si>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</si>
  <si>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</si>
  <si>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</si>
  <si>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</si>
  <si>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</si>
  <si>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</si>
  <si>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</si>
  <si>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</si>
  <si>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</si>
  <si>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</si>
  <si>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</si>
  <si>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</si>
  <si>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</si>
  <si>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</si>
  <si>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</si>
  <si>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</si>
  <si>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</si>
  <si>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</si>
  <si>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</si>
  <si>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</si>
  <si>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</si>
  <si>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</si>
  <si>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</si>
  <si>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</si>
  <si>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</si>
  <si>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</si>
  <si>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</si>
  <si>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</si>
  <si>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</si>
  <si>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</si>
  <si>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</si>
  <si>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</si>
  <si>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</si>
  <si>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</si>
  <si>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</si>
  <si>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</si>
  <si>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</si>
  <si>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</si>
  <si>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</si>
  <si>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</si>
  <si>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</si>
  <si>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</si>
  <si>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</si>
  <si>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</si>
  <si>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</si>
  <si>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</si>
  <si>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</si>
  <si>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</si>
  <si>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</si>
  <si>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</si>
  <si>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</si>
  <si>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</si>
  <si>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</si>
  <si>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</si>
  <si>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</si>
  <si>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</si>
  <si>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</si>
  <si>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</si>
  <si>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</si>
  <si>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</si>
  <si>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</si>
  <si>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</si>
  <si>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</si>
  <si>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</si>
  <si>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</si>
  <si>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</si>
  <si>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</si>
  <si>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</si>
  <si>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</si>
  <si>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</si>
  <si>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</si>
  <si>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</si>
  <si>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</si>
  <si>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</si>
  <si>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</si>
  <si>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</si>
  <si>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</si>
  <si>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</si>
  <si>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</si>
  <si>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</si>
  <si>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</si>
  <si>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</si>
  <si>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</si>
  <si>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</si>
  <si>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</si>
  <si>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</si>
  <si>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</si>
  <si>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</si>
  <si>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</si>
  <si>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</si>
  <si>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</si>
  <si>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</si>
  <si>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</si>
  <si>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</si>
  <si>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</si>
  <si>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</si>
  <si>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</si>
  <si>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</si>
  <si>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</si>
  <si>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</si>
  <si>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</si>
  <si>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</si>
  <si>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</si>
  <si>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</si>
  <si>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</si>
  <si>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</si>
  <si>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</si>
  <si>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</si>
  <si>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</si>
  <si>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</si>
  <si>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</si>
  <si>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</si>
  <si>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</si>
  <si>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</si>
  <si>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</si>
  <si>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</si>
  <si>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</si>
  <si>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</si>
  <si>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</si>
  <si>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</si>
  <si>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</si>
  <si>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</si>
  <si>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</si>
  <si>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</si>
  <si>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</si>
  <si>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</si>
  <si>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</si>
  <si>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</si>
  <si>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</si>
  <si>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</si>
  <si>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</si>
  <si>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</si>
  <si>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</si>
  <si>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</si>
  <si>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</si>
  <si>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</si>
  <si>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</si>
  <si>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</si>
  <si>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</si>
  <si>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</si>
  <si>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</si>
  <si>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</si>
  <si>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</si>
  <si>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</si>
  <si>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</si>
  <si>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</si>
  <si>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</si>
  <si>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</si>
  <si>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</si>
  <si>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</si>
  <si>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</si>
  <si>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</si>
  <si>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</si>
  <si>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</si>
  <si>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</si>
  <si>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</si>
  <si>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</si>
  <si>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</si>
  <si>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</si>
  <si>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</si>
  <si>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</si>
  <si>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</si>
  <si>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</si>
  <si>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</si>
  <si>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</si>
  <si>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</si>
  <si>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</si>
  <si>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</si>
  <si>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</si>
  <si>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</si>
  <si>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</si>
  <si>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</si>
  <si>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</si>
  <si>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</si>
  <si>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</si>
  <si>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</si>
  <si>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</si>
  <si>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</si>
  <si>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</si>
  <si>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</si>
  <si>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</si>
  <si>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</si>
  <si>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</si>
  <si>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</si>
  <si>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</si>
  <si>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</si>
  <si>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</si>
  <si>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</si>
  <si>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</si>
  <si>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</si>
  <si>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</si>
  <si>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</si>
  <si>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</si>
  <si>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</si>
  <si>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</si>
  <si>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</si>
  <si>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</si>
  <si>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</si>
  <si>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</si>
  <si>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</si>
  <si>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</si>
  <si>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</si>
  <si>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</si>
  <si>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</si>
  <si>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</si>
  <si>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</si>
  <si>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</si>
  <si>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</si>
  <si>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</si>
  <si>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</si>
  <si>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</si>
  <si>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</si>
  <si>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</si>
  <si>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</si>
  <si>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</si>
  <si>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</si>
  <si>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</si>
  <si>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</si>
  <si>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</si>
  <si>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</si>
  <si>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</si>
  <si>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</si>
  <si>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</si>
  <si>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</si>
  <si>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</si>
  <si>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</si>
  <si>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</si>
  <si>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</si>
  <si>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</si>
  <si>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</si>
  <si>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</si>
  <si>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</si>
  <si>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</si>
  <si>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</si>
  <si>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</si>
  <si>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</si>
  <si>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</si>
  <si>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</si>
  <si>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</si>
  <si>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</si>
  <si>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</si>
  <si>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</si>
  <si>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</si>
  <si>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</si>
  <si>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</si>
  <si>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</si>
  <si>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</si>
  <si>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</si>
  <si>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</si>
  <si>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</si>
  <si>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</si>
  <si>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</si>
  <si>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</si>
  <si>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</si>
  <si>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</si>
  <si>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</si>
  <si>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</si>
  <si>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</si>
  <si>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</si>
  <si>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</si>
  <si>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</si>
  <si>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</si>
  <si>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</si>
  <si>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</si>
  <si>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</si>
  <si>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</si>
  <si>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</si>
  <si>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</si>
  <si>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</si>
  <si>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</si>
  <si>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</si>
  <si>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</si>
  <si>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</si>
  <si>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</si>
  <si>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</si>
  <si>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</si>
  <si>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</si>
  <si>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</si>
  <si>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</si>
  <si>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</si>
  <si>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</si>
  <si>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</si>
  <si>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</si>
  <si>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</si>
  <si>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</si>
  <si>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</si>
  <si>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</si>
  <si>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</si>
  <si>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</si>
  <si>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</si>
  <si>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</si>
  <si>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</si>
  <si>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</si>
  <si>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</si>
  <si>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</si>
  <si>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</si>
  <si>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</si>
  <si>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</si>
  <si>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</si>
  <si>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</si>
  <si>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</si>
  <si>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</si>
  <si>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</si>
  <si>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</si>
  <si>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</si>
  <si>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</si>
  <si>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</si>
  <si>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</si>
  <si>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</si>
  <si>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</si>
  <si>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</si>
  <si>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</si>
  <si>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</si>
  <si>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</si>
  <si>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</si>
  <si>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</si>
  <si>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</si>
  <si>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</si>
  <si>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</si>
  <si>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</si>
  <si>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</si>
  <si>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</si>
  <si>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</si>
  <si>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</si>
  <si>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</si>
  <si>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</si>
  <si>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</si>
  <si>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</si>
  <si>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</si>
  <si>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</si>
  <si>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</si>
  <si>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</si>
  <si>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</si>
  <si>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</si>
  <si>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</si>
  <si>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</si>
  <si>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</si>
  <si>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</si>
  <si>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</si>
  <si>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</si>
  <si>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</si>
  <si>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</si>
  <si>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</si>
  <si>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</si>
  <si>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</si>
  <si>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</si>
  <si>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</si>
  <si>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</si>
  <si>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</si>
  <si>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</si>
  <si>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</si>
  <si>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</si>
  <si>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</si>
  <si>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</si>
  <si>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</si>
  <si>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</si>
  <si>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</si>
  <si>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</si>
  <si>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</si>
  <si>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</si>
  <si>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</si>
  <si>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</si>
  <si>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</si>
  <si>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</si>
  <si>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</si>
  <si>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</si>
  <si>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</si>
  <si>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</si>
  <si>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</si>
  <si>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</si>
  <si>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</si>
  <si>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</si>
  <si>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</si>
  <si>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</si>
  <si>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</si>
  <si>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</si>
  <si>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</si>
  <si>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</si>
  <si>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</si>
  <si>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</si>
  <si>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</si>
  <si>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</si>
  <si>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</si>
  <si>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</si>
  <si>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</si>
  <si>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</si>
  <si>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</si>
  <si>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</si>
  <si>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</si>
  <si>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</si>
  <si>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</si>
  <si>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</si>
  <si>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</si>
  <si>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</si>
  <si>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</si>
  <si>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</si>
  <si>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</si>
  <si>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</si>
  <si>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</si>
  <si>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</si>
  <si>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</si>
  <si>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</si>
  <si>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</si>
  <si>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</si>
  <si>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</si>
  <si>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</si>
  <si>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</si>
  <si>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</si>
  <si>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</si>
  <si>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</si>
  <si>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</si>
  <si>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</si>
  <si>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</si>
  <si>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</si>
  <si>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</si>
  <si>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</si>
  <si>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</si>
  <si>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</si>
  <si>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</si>
  <si>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</si>
  <si>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</si>
  <si>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</si>
  <si>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</si>
  <si>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</si>
  <si>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</si>
  <si>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</si>
  <si>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</si>
  <si>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</si>
  <si>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</si>
  <si>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</si>
  <si>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</si>
  <si>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</si>
  <si>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</si>
  <si>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</si>
  <si>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</si>
  <si>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</si>
  <si>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</si>
  <si>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</si>
  <si>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</si>
  <si>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</si>
  <si>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</si>
  <si>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</si>
  <si>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</si>
  <si>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</si>
  <si>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</si>
  <si>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</si>
  <si>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</si>
  <si>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</si>
  <si>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</si>
  <si>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</si>
  <si>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</si>
  <si>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</si>
  <si>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</si>
  <si>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</si>
  <si>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</si>
  <si>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</si>
  <si>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</si>
  <si>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</si>
  <si>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</si>
  <si>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</si>
  <si>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</si>
  <si>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</si>
  <si>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</si>
  <si>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</si>
  <si>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</si>
  <si>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</si>
  <si>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</si>
  <si>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</si>
  <si>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</si>
  <si>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</si>
  <si>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</si>
  <si>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</si>
  <si>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</si>
  <si>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</si>
  <si>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</si>
  <si>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</si>
  <si>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</si>
  <si>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</si>
  <si>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</si>
  <si>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</si>
  <si>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</si>
  <si>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</si>
  <si>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</si>
  <si>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</si>
  <si>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</si>
  <si>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</si>
  <si>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</si>
  <si>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</si>
  <si>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</si>
  <si>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</si>
  <si>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</si>
  <si>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</si>
  <si>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</si>
  <si>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</si>
  <si>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</si>
  <si>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</si>
  <si>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</si>
  <si>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</si>
  <si>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</si>
  <si>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</si>
  <si>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</si>
  <si>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</si>
  <si>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</si>
  <si>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</si>
  <si>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</si>
  <si>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</si>
  <si>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</si>
  <si>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</si>
  <si>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</si>
  <si>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</si>
  <si>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</si>
  <si>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</si>
  <si>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</si>
  <si>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</si>
  <si>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</si>
  <si>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</si>
  <si>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</si>
  <si>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</si>
  <si>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</si>
  <si>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</si>
  <si>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</si>
  <si>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</si>
  <si>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</si>
  <si>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</si>
  <si>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</si>
  <si>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</si>
  <si>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</si>
  <si>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</si>
  <si>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</si>
  <si>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</si>
  <si>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</si>
  <si>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</si>
  <si>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</si>
  <si>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</si>
  <si>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</si>
  <si>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</si>
  <si>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</si>
  <si>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</si>
  <si>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</si>
  <si>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</si>
  <si>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</si>
  <si>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</si>
  <si>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</si>
  <si>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</si>
  <si>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</si>
  <si>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</si>
  <si>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</si>
  <si>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</si>
  <si>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</si>
  <si>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</si>
  <si>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</si>
  <si>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</si>
  <si>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</si>
  <si>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</si>
  <si>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</si>
  <si>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</si>
  <si>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</si>
  <si>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</si>
  <si>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</si>
  <si>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</si>
  <si>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</si>
  <si>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</si>
  <si>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</si>
  <si>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</si>
  <si>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</si>
  <si>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</si>
  <si>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</si>
  <si>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</si>
  <si>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</si>
  <si>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</si>
  <si>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</si>
  <si>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</si>
  <si>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</si>
  <si>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</si>
  <si>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</si>
  <si>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</si>
  <si>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</si>
  <si>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</si>
  <si>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</si>
  <si>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</si>
  <si>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</si>
  <si>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</si>
  <si>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</si>
  <si>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</si>
  <si>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</si>
  <si>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</si>
  <si>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</si>
  <si>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</si>
  <si>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</si>
  <si>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</si>
  <si>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</si>
  <si>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</si>
  <si>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</si>
  <si>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</si>
  <si>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</si>
  <si>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</si>
  <si>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</si>
  <si>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</si>
  <si>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</si>
  <si>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</si>
  <si>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</si>
  <si>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</si>
  <si>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</si>
  <si>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</si>
  <si>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</si>
  <si>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</si>
  <si>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</si>
  <si>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</si>
  <si>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</si>
  <si>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</si>
  <si>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</si>
  <si>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</si>
  <si>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</si>
  <si>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</si>
  <si>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</si>
  <si>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</si>
  <si>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</si>
  <si>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</si>
  <si>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</si>
  <si>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</si>
  <si>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</si>
  <si>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</si>
  <si>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</si>
  <si>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</si>
  <si>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</si>
  <si>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</si>
  <si>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</si>
  <si>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</si>
  <si>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</si>
  <si>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</si>
  <si>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</si>
  <si>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</si>
  <si>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</si>
  <si>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</si>
  <si>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</si>
  <si>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</si>
  <si>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</si>
  <si>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</si>
  <si>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</si>
  <si>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</si>
  <si>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</si>
  <si>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</si>
  <si>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</si>
  <si>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</si>
  <si>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</si>
  <si>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</si>
  <si>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</si>
  <si>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</si>
  <si>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</si>
  <si>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</si>
  <si>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</si>
  <si>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</si>
  <si>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</si>
  <si>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</si>
  <si>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</si>
  <si>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</si>
  <si>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</si>
  <si>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</si>
  <si>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</si>
  <si>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</si>
  <si>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</si>
  <si>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</si>
  <si>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</si>
  <si>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</si>
  <si>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</si>
  <si>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</si>
  <si>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</si>
  <si>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</si>
  <si>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</si>
  <si>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</si>
  <si>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</si>
  <si>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</si>
  <si>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</si>
  <si>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</si>
  <si>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</si>
  <si>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</si>
  <si>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</si>
  <si>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</si>
  <si>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</si>
  <si>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</si>
  <si>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</si>
  <si>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</si>
  <si>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</si>
  <si>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</si>
  <si>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</si>
  <si>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</si>
  <si>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</si>
  <si>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</si>
  <si>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</si>
  <si>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</si>
  <si>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</si>
  <si>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</si>
  <si>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</si>
  <si>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</si>
  <si>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</si>
  <si>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</si>
  <si>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</si>
  <si>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</si>
  <si>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</si>
  <si>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</si>
  <si>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</si>
  <si>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</si>
  <si>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</si>
  <si>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</si>
  <si>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</si>
  <si>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</si>
  <si>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</si>
  <si>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</si>
  <si>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</si>
  <si>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</si>
  <si>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</si>
  <si>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</si>
  <si>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</si>
  <si>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</si>
  <si>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</si>
  <si>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</si>
  <si>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</si>
  <si>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</si>
  <si>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</si>
  <si>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</si>
  <si>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</si>
  <si>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</si>
  <si>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</si>
  <si>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</si>
  <si>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</si>
  <si>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</si>
  <si>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</si>
  <si>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</si>
  <si>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</si>
  <si>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</si>
  <si>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</si>
  <si>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</si>
  <si>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</si>
  <si>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</si>
  <si>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</si>
  <si>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</si>
  <si>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</si>
  <si>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</si>
  <si>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</si>
  <si>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</si>
  <si>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</si>
  <si>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</si>
  <si>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</si>
  <si>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</si>
  <si>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</si>
  <si>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</si>
  <si>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</si>
  <si>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</si>
  <si>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</si>
  <si>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</si>
  <si>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</si>
  <si>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</si>
  <si>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</si>
  <si>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</si>
  <si>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</si>
  <si>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</si>
  <si>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</si>
  <si>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</si>
  <si>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</si>
  <si>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</si>
  <si>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</si>
  <si>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</si>
  <si>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</si>
  <si>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</si>
  <si>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</si>
  <si>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</si>
  <si>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</si>
  <si>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</si>
  <si>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</si>
  <si>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</si>
  <si>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</si>
  <si>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</si>
  <si>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</si>
  <si>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</si>
  <si>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</si>
  <si>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</si>
  <si>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</si>
  <si>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</si>
  <si>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</si>
  <si>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</si>
  <si>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</si>
  <si>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</si>
  <si>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</si>
  <si>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</si>
  <si>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</si>
  <si>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</si>
  <si>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</si>
  <si>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</si>
  <si>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</si>
  <si>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</si>
  <si>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</si>
  <si>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</si>
  <si>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</si>
  <si>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</si>
  <si>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</si>
  <si>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</si>
  <si>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</si>
  <si>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</si>
  <si>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</si>
  <si>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</si>
  <si>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</si>
  <si>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</si>
  <si>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</si>
  <si>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</si>
  <si>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</si>
  <si>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</si>
  <si>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</si>
  <si>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</si>
  <si>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</si>
  <si>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</si>
  <si>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</si>
  <si>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</si>
  <si>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</si>
  <si>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</si>
  <si>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</si>
  <si>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</si>
  <si>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</si>
  <si>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</si>
  <si>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</si>
  <si>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</si>
  <si>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</si>
  <si>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</si>
  <si>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</si>
  <si>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</si>
  <si>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</si>
  <si>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</si>
  <si>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</si>
  <si>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</si>
  <si>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</si>
  <si>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</si>
  <si>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</si>
  <si>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</si>
  <si>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</si>
  <si>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</si>
  <si>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</si>
  <si>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</si>
  <si>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</si>
  <si>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</si>
  <si>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</si>
  <si>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</si>
  <si>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</si>
  <si>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</si>
  <si>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</si>
  <si>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</si>
  <si>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</si>
  <si>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</si>
  <si>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</si>
  <si>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</si>
  <si>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</si>
  <si>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</si>
  <si>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</si>
  <si>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</si>
  <si>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</si>
  <si>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</si>
  <si>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</si>
  <si>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</si>
  <si>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</si>
  <si>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</si>
  <si>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</si>
  <si>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</si>
  <si>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</si>
  <si>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</si>
  <si>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</si>
  <si>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</si>
  <si>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</si>
  <si>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</si>
  <si>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</si>
  <si>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</si>
  <si>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</si>
  <si>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</si>
  <si>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</si>
  <si>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</si>
  <si>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</si>
  <si>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</si>
  <si>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</si>
  <si>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</si>
  <si>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</si>
  <si>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</si>
  <si>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</si>
  <si>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</si>
  <si>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</si>
  <si>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</si>
  <si>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</si>
  <si>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</si>
  <si>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</si>
  <si>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</si>
  <si>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</si>
  <si>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</si>
  <si>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</si>
  <si>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</si>
  <si>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</si>
  <si>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</si>
  <si>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</si>
  <si>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</si>
  <si>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</si>
  <si>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</si>
  <si>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</si>
  <si>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</si>
  <si>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</si>
  <si>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</si>
  <si>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</si>
  <si>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</si>
  <si>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</si>
  <si>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</si>
  <si>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</si>
  <si>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</si>
  <si>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</si>
  <si>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</si>
  <si>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</si>
  <si>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</si>
  <si>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</si>
  <si>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</si>
  <si>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</si>
  <si>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</si>
  <si>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</si>
  <si>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</si>
  <si>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</si>
  <si>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</si>
  <si>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</si>
  <si>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</si>
  <si>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</si>
  <si>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</si>
  <si>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</si>
  <si>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</si>
  <si>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</si>
  <si>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</si>
  <si>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</si>
  <si>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</si>
  <si>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</si>
  <si>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</si>
  <si>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</si>
  <si>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</si>
  <si>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</si>
  <si>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</si>
  <si>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</si>
  <si>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</si>
  <si>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</si>
  <si>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</si>
  <si>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</si>
  <si>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</si>
  <si>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</si>
  <si>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</si>
  <si>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</si>
  <si>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</si>
  <si>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</si>
  <si>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</si>
  <si>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</si>
  <si>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</si>
  <si>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</si>
  <si>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</si>
  <si>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</si>
  <si>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</si>
  <si>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</si>
  <si>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</si>
  <si>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</si>
  <si>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</si>
  <si>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</si>
  <si>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</si>
  <si>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</si>
  <si>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</si>
  <si>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</si>
  <si>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</si>
  <si>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</si>
  <si>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</si>
  <si>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</si>
  <si>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</si>
  <si>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</si>
  <si>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</si>
  <si>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</si>
  <si>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</si>
  <si>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</si>
  <si>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</si>
  <si>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</si>
  <si>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</si>
  <si>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</si>
  <si>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</si>
  <si>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</si>
  <si>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</si>
  <si>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</si>
  <si>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</si>
  <si>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</si>
  <si>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</si>
  <si>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</si>
  <si>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</si>
  <si>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</si>
  <si>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</si>
  <si>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</si>
  <si>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</si>
  <si>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</si>
  <si>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</si>
  <si>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</si>
  <si>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</si>
  <si>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</si>
  <si>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</si>
  <si>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</si>
  <si>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</si>
  <si>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</si>
  <si>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</si>
  <si>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</si>
  <si>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</si>
  <si>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</si>
  <si>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</si>
  <si>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</si>
  <si>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</si>
  <si>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</si>
  <si>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</si>
  <si>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</si>
  <si>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</si>
  <si>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</si>
  <si>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</si>
  <si>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</si>
  <si>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</si>
  <si>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</si>
  <si>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</si>
  <si>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</si>
  <si>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</si>
  <si>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</si>
  <si>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</si>
  <si>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</si>
  <si>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</si>
  <si>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</si>
  <si>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</si>
  <si>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</si>
  <si>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</si>
  <si>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</si>
  <si>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</si>
  <si>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</si>
  <si>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</si>
  <si>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</si>
  <si>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</si>
  <si>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</si>
  <si>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</si>
  <si>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</si>
  <si>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</si>
  <si>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</si>
  <si>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</si>
  <si>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</si>
  <si>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</si>
  <si>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</si>
  <si>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</si>
  <si>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</si>
  <si>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</si>
  <si>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</si>
  <si>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</si>
  <si>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</si>
  <si>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</si>
  <si>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</si>
  <si>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</si>
  <si>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</si>
  <si>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</si>
  <si>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</si>
  <si>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</si>
  <si>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</si>
  <si>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</si>
  <si>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</si>
  <si>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</si>
  <si>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</si>
  <si>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</si>
  <si>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</si>
  <si>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</si>
  <si>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</si>
  <si>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</si>
  <si>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</si>
  <si>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</si>
  <si>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</si>
  <si>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</si>
  <si>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</si>
  <si>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</si>
  <si>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</si>
  <si>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</si>
  <si>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</si>
  <si>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</si>
  <si>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</si>
  <si>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</si>
  <si>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</si>
  <si>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</si>
  <si>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</si>
  <si>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</si>
  <si>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</si>
  <si>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</si>
  <si>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</si>
  <si>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</si>
  <si>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</si>
  <si>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</si>
  <si>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</si>
  <si>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</si>
  <si>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</si>
  <si>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</si>
  <si>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</si>
  <si>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</si>
  <si>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</si>
  <si>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</si>
  <si>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</si>
  <si>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</si>
  <si>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</si>
  <si>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</si>
  <si>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</si>
  <si>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</si>
  <si>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</si>
  <si>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</si>
  <si>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</si>
  <si>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</si>
  <si>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</si>
  <si>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</si>
  <si>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</si>
  <si>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</si>
  <si>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</si>
  <si>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</si>
  <si>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</si>
  <si>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</si>
  <si>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</si>
  <si>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</si>
  <si>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</si>
  <si>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</si>
  <si>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</si>
  <si>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</si>
  <si>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</si>
  <si>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</si>
  <si>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</si>
  <si>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</si>
  <si>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</si>
  <si>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</si>
  <si>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</si>
  <si>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</si>
  <si>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</si>
  <si>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</si>
  <si>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</si>
  <si>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</si>
  <si>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</si>
  <si>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</si>
  <si>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</si>
  <si>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</si>
  <si>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</si>
  <si>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</si>
  <si>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</si>
  <si>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</si>
  <si>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</si>
  <si>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</si>
  <si>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</si>
  <si>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</si>
  <si>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</si>
  <si>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</si>
  <si>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</si>
  <si>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</si>
  <si>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</si>
  <si>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</si>
  <si>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</si>
  <si>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</si>
  <si>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</si>
  <si>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</si>
  <si>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</si>
  <si>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</si>
  <si>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</si>
  <si>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</si>
  <si>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</si>
  <si>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</si>
  <si>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</si>
  <si>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</si>
  <si>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</si>
  <si>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</si>
  <si>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</si>
  <si>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</si>
  <si>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</si>
  <si>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</si>
  <si>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</si>
  <si>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</si>
  <si>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</si>
  <si>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</si>
  <si>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</si>
  <si>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</si>
  <si>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</si>
  <si>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</si>
  <si>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</si>
  <si>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</si>
  <si>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</si>
  <si>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</si>
  <si>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</si>
  <si>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</si>
  <si>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</si>
  <si>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</si>
  <si>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</si>
  <si>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</si>
  <si>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</si>
  <si>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</si>
  <si>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</si>
  <si>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</si>
  <si>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</si>
  <si>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</si>
  <si>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</si>
  <si>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</si>
  <si>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</si>
  <si>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</si>
  <si>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</si>
  <si>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</si>
  <si>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</si>
  <si>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</si>
  <si>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</si>
  <si>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</si>
  <si>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</si>
  <si>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</si>
  <si>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</si>
  <si>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</si>
  <si>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</si>
  <si>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</si>
  <si>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</si>
  <si>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</si>
  <si>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</si>
  <si>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</si>
  <si>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</si>
  <si>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</si>
  <si>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</si>
  <si>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</si>
  <si>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</si>
  <si>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</si>
  <si>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</si>
  <si>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</si>
  <si>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</si>
  <si>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</si>
  <si>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</si>
  <si>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</si>
  <si>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</si>
  <si>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</si>
  <si>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</si>
  <si>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</si>
  <si>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</si>
  <si>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</si>
  <si>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</si>
  <si>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</si>
  <si>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</si>
  <si>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</si>
  <si>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</si>
  <si>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</si>
  <si>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</si>
  <si>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</si>
  <si>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</si>
  <si>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</si>
  <si>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</si>
  <si>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</si>
  <si>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</si>
  <si>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</si>
  <si>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</si>
  <si>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</si>
  <si>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</si>
  <si>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</si>
  <si>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</si>
  <si>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</si>
  <si>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</si>
  <si>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</si>
  <si>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</si>
  <si>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</si>
  <si>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</si>
  <si>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</si>
  <si>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</si>
  <si>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</si>
  <si>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</si>
  <si>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</si>
  <si>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</si>
  <si>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</si>
  <si>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</si>
  <si>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</si>
  <si>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</si>
  <si>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</si>
  <si>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</si>
  <si>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</si>
  <si>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</si>
  <si>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</si>
  <si>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</si>
  <si>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</si>
  <si>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</si>
  <si>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</si>
  <si>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</si>
  <si>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</si>
  <si>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</si>
  <si>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</si>
  <si>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</si>
  <si>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</si>
  <si>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</si>
  <si>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</si>
  <si>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</si>
  <si>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</si>
  <si>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</si>
  <si>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</si>
  <si>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</si>
  <si>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</si>
  <si>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</si>
  <si>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</si>
  <si>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</si>
  <si>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</si>
  <si>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</si>
  <si>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</si>
  <si>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</si>
  <si>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</si>
  <si>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</si>
  <si>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</si>
  <si>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</si>
  <si>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</si>
  <si>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</si>
  <si>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</si>
  <si>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</si>
  <si>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</si>
  <si>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</si>
  <si>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</si>
  <si>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</si>
  <si>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</si>
  <si>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</si>
  <si>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</si>
  <si>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</si>
  <si>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</si>
  <si>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</si>
  <si>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</si>
  <si>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</si>
  <si>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</si>
  <si>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</si>
  <si>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</si>
  <si>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</si>
  <si>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</si>
  <si>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</si>
  <si>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</si>
  <si>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</si>
  <si>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</si>
  <si>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</si>
  <si>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</si>
  <si>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</si>
  <si>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</si>
  <si>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</si>
  <si>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</si>
  <si>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</si>
  <si>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</si>
  <si>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</si>
  <si>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</si>
  <si>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</si>
  <si>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</si>
  <si>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</si>
  <si>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</si>
  <si>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</si>
  <si>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</si>
  <si>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</si>
  <si>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</si>
  <si>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</si>
  <si>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</si>
  <si>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</si>
  <si>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</si>
  <si>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</si>
  <si>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</si>
  <si>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</si>
  <si>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</si>
  <si>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</si>
  <si>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</si>
  <si>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</si>
  <si>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</si>
  <si>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</si>
  <si>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</si>
  <si>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</si>
  <si>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</si>
  <si>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</si>
  <si>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</si>
  <si>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</si>
  <si>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</si>
  <si>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</si>
  <si>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</si>
  <si>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</si>
  <si>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</si>
  <si>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</si>
  <si>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</si>
  <si>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</si>
  <si>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</si>
  <si>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</si>
  <si>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</si>
  <si>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</si>
  <si>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</si>
  <si>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</si>
  <si>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</si>
  <si>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</si>
  <si>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</si>
  <si>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</si>
  <si>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</si>
  <si>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</si>
  <si>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</si>
  <si>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</si>
  <si>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</si>
  <si>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</si>
  <si>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</si>
  <si>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</si>
  <si>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</si>
  <si>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</si>
  <si>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</si>
  <si>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</si>
  <si>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</si>
  <si>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</si>
  <si>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</si>
  <si>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</si>
  <si>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</si>
  <si>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</si>
  <si>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</si>
  <si>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</si>
  <si>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</si>
  <si>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</si>
  <si>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</si>
  <si>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</si>
  <si>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</si>
  <si>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</si>
  <si>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</si>
  <si>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</si>
  <si>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</si>
  <si>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</si>
  <si>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</si>
  <si>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</si>
  <si>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</si>
  <si>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</si>
  <si>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</si>
  <si>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</si>
  <si>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</si>
  <si>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</si>
  <si>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</si>
  <si>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</si>
  <si>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</si>
  <si>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</si>
  <si>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</si>
  <si>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</si>
  <si>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</si>
  <si>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</si>
  <si>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</si>
  <si>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</si>
  <si>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</si>
  <si>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</si>
  <si>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</si>
  <si>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</si>
  <si>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</si>
  <si>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</si>
  <si>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</si>
  <si>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</si>
  <si>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</si>
  <si>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</si>
  <si>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</si>
  <si>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</si>
  <si>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</si>
  <si>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</si>
  <si>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</si>
  <si>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</si>
  <si>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</si>
  <si>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</si>
  <si>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</si>
  <si>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</si>
  <si>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</si>
  <si>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</si>
  <si>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</si>
  <si>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</si>
  <si>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</si>
  <si>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</si>
  <si>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</si>
  <si>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</si>
  <si>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</si>
  <si>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</si>
  <si>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</si>
  <si>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</si>
  <si>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</si>
  <si>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</si>
  <si>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</si>
  <si>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</si>
  <si>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</si>
  <si>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</si>
  <si>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</si>
  <si>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</si>
  <si>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</si>
  <si>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</si>
  <si>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</si>
  <si>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</si>
  <si>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</si>
  <si>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</si>
  <si>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</si>
  <si>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</si>
  <si>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</si>
  <si>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</si>
  <si>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</si>
  <si>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</si>
  <si>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</si>
  <si>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</si>
  <si>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</si>
  <si>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</si>
  <si>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</si>
  <si>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</si>
  <si>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</si>
  <si>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</si>
  <si>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</si>
  <si>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</si>
  <si>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</si>
  <si>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</si>
  <si>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</si>
  <si>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</si>
  <si>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</si>
  <si>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</si>
  <si>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</si>
  <si>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</si>
  <si>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</si>
  <si>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</si>
  <si>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</si>
  <si>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</si>
  <si>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</si>
  <si>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</si>
  <si>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</si>
  <si>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</si>
  <si>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</si>
  <si>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</si>
  <si>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</si>
  <si>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</si>
  <si>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</si>
  <si>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</si>
  <si>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</si>
  <si>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</si>
  <si>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</si>
  <si>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</si>
  <si>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</si>
  <si>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</si>
  <si>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</si>
  <si>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</si>
  <si>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</si>
  <si>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</si>
  <si>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</si>
  <si>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</si>
  <si>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</si>
  <si>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</si>
  <si>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</si>
  <si>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</si>
  <si>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</si>
  <si>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</si>
  <si>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</si>
  <si>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</si>
  <si>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</si>
  <si>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</si>
  <si>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</si>
  <si>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</si>
  <si>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</si>
  <si>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</si>
  <si>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</si>
  <si>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</si>
  <si>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</si>
  <si>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</si>
  <si>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</si>
  <si>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</si>
  <si>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</si>
  <si>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</si>
  <si>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</si>
  <si>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</si>
  <si>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</si>
  <si>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</si>
  <si>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</si>
  <si>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</si>
  <si>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</si>
  <si>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</si>
  <si>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</si>
  <si>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</si>
  <si>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</si>
  <si>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</si>
  <si>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</si>
  <si>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</si>
  <si>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</si>
  <si>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</si>
  <si>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</si>
  <si>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</si>
  <si>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</si>
  <si>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</si>
  <si>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</si>
  <si>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</si>
  <si>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</si>
  <si>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</si>
  <si>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</si>
  <si>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</si>
  <si>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</si>
  <si>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</si>
  <si>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</si>
  <si>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</si>
  <si>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</si>
  <si>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</si>
  <si>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</si>
  <si>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</si>
  <si>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</si>
  <si>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</si>
  <si>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</si>
  <si>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</si>
  <si>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</si>
  <si>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</si>
  <si>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</si>
  <si>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</si>
  <si>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</si>
  <si>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</si>
  <si>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</si>
  <si>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</si>
  <si>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</si>
  <si>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</si>
  <si>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</si>
  <si>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</si>
  <si>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</si>
  <si>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</si>
  <si>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</si>
  <si>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</si>
  <si>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</si>
  <si>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</si>
  <si>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</si>
  <si>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</si>
  <si>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</si>
  <si>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</si>
  <si>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</si>
  <si>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</si>
  <si>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</si>
  <si>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</si>
  <si>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</si>
  <si>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</si>
  <si>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</si>
  <si>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</si>
  <si>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</si>
  <si>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</si>
  <si>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</si>
  <si>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</si>
  <si>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</si>
  <si>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</si>
  <si>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</si>
  <si>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</si>
  <si>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</si>
  <si>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</si>
  <si>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</si>
  <si>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</si>
  <si>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</si>
  <si>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</si>
  <si>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</si>
  <si>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</si>
  <si>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</si>
  <si>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</si>
  <si>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</si>
  <si>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</si>
  <si>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</si>
  <si>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</si>
  <si>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</si>
  <si>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</si>
  <si>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</si>
  <si>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</si>
  <si>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</si>
  <si>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</si>
  <si>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</si>
  <si>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</si>
  <si>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</si>
  <si>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</si>
  <si>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</si>
  <si>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</si>
  <si>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</si>
  <si>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</si>
  <si>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</si>
  <si>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</si>
  <si>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</si>
  <si>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</si>
  <si>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</si>
  <si>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</si>
  <si>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</si>
  <si>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</si>
  <si>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</si>
  <si>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</si>
  <si>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</si>
  <si>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</si>
  <si>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</si>
  <si>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</si>
  <si>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</si>
  <si>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</si>
  <si>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</si>
  <si>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</si>
  <si>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</si>
  <si>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</si>
  <si>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</si>
  <si>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</si>
  <si>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</si>
  <si>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</si>
  <si>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</si>
  <si>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</si>
  <si>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</si>
  <si>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</si>
  <si>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</si>
  <si>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</si>
  <si>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</si>
  <si>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</si>
  <si>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</si>
  <si>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</si>
  <si>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</si>
  <si>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</si>
  <si>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</si>
  <si>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</si>
  <si>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</si>
  <si>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</si>
  <si>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</si>
  <si>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</si>
  <si>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</si>
  <si>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</si>
  <si>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</si>
  <si>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</si>
  <si>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</si>
  <si>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</si>
  <si>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</si>
  <si>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</si>
  <si>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</si>
  <si>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</si>
  <si>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</si>
  <si>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</si>
  <si>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</si>
  <si>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</si>
  <si>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</si>
  <si>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</si>
  <si>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</si>
  <si>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</si>
  <si>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</si>
  <si>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</si>
  <si>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</si>
  <si>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</si>
  <si>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</si>
  <si>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</si>
  <si>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</si>
  <si>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</si>
  <si>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</si>
  <si>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</si>
  <si>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</si>
  <si>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</si>
  <si>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</si>
  <si>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</si>
  <si>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</si>
  <si>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</si>
  <si>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</si>
  <si>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</si>
  <si>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</si>
  <si>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</si>
  <si>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</si>
  <si>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</si>
  <si>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</si>
  <si>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</si>
  <si>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</si>
  <si>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</si>
  <si>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</si>
  <si>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</si>
  <si>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</si>
  <si>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</si>
  <si>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</si>
  <si>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</si>
  <si>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</si>
  <si>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</si>
  <si>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</si>
  <si>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</si>
  <si>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</si>
  <si>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</si>
  <si>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</si>
  <si>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</si>
  <si>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</si>
  <si>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</si>
  <si>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</si>
  <si>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</si>
  <si>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</si>
  <si>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</si>
  <si>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</si>
  <si>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</si>
  <si>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</si>
  <si>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</si>
  <si>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</si>
  <si>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</si>
  <si>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</si>
  <si>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</si>
  <si>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</si>
  <si>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</si>
  <si>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</si>
  <si>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</si>
  <si>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</si>
  <si>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</si>
  <si>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</si>
  <si>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</si>
  <si>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</si>
  <si>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</si>
  <si>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</si>
  <si>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</si>
  <si>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</si>
  <si>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</si>
  <si>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</si>
  <si>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</si>
  <si>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</si>
  <si>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</si>
  <si>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</si>
  <si>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</si>
  <si>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</si>
  <si>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</si>
  <si>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</si>
  <si>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</si>
  <si>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</si>
  <si>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</si>
  <si>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</si>
  <si>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</si>
  <si>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</si>
  <si>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</si>
  <si>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</si>
  <si>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</si>
  <si>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</si>
  <si>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</si>
  <si>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</si>
  <si>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</si>
  <si>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</si>
  <si>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</si>
  <si>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</si>
  <si>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</si>
  <si>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</si>
  <si>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</si>
  <si>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</si>
  <si>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</si>
  <si>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</si>
  <si>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</si>
  <si>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</si>
  <si>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</si>
  <si>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</si>
  <si>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</si>
  <si>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</si>
  <si>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</si>
  <si>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</si>
  <si>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</si>
  <si>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</si>
  <si>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</si>
  <si>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</si>
  <si>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</si>
  <si>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</si>
  <si>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</si>
  <si>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</si>
  <si>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</si>
  <si>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</si>
  <si>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</si>
  <si>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</si>
  <si>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</si>
  <si>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</si>
  <si>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</si>
  <si>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</si>
  <si>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</si>
  <si>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</si>
  <si>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</si>
  <si>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</si>
  <si>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</si>
  <si>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</si>
  <si>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</si>
  <si>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</si>
  <si>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</si>
  <si>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</si>
  <si>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</si>
  <si>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</si>
  <si>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</si>
  <si>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</si>
  <si>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</si>
  <si>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</si>
  <si>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</si>
  <si>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</si>
  <si>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</si>
  <si>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</si>
  <si>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</si>
  <si>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</si>
  <si>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</si>
  <si>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</si>
  <si>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</si>
  <si>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</si>
  <si>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</si>
  <si>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</si>
  <si>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</si>
  <si>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</si>
  <si>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</si>
  <si>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</si>
  <si>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</si>
  <si>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</si>
  <si>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</si>
  <si>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</si>
  <si>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</si>
  <si>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</si>
  <si>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</si>
  <si>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</si>
  <si>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</si>
  <si>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</si>
  <si>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</si>
  <si>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</si>
  <si>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</si>
  <si>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</si>
  <si>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</si>
  <si>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</si>
  <si>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</si>
  <si>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</si>
  <si>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</si>
  <si>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</si>
  <si>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</si>
  <si>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</si>
  <si>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</si>
  <si>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</si>
  <si>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</si>
  <si>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</si>
  <si>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</si>
  <si>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</si>
  <si>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</si>
  <si>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</si>
  <si>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</si>
  <si>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</si>
  <si>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</si>
  <si>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</si>
  <si>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</si>
  <si>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</si>
  <si>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</si>
  <si>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</si>
  <si>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</si>
  <si>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</si>
  <si>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</si>
  <si>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</si>
  <si>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</si>
  <si>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</si>
  <si>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</si>
  <si>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</si>
  <si>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</si>
  <si>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</si>
  <si>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</si>
  <si>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</si>
  <si>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</si>
  <si>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</si>
  <si>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</si>
  <si>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</si>
  <si>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</si>
  <si>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</si>
  <si>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</si>
  <si>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</si>
  <si>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</si>
  <si>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</si>
  <si>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</si>
  <si>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</si>
  <si>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</si>
  <si>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</si>
  <si>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</si>
  <si>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</si>
  <si>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</si>
  <si>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</si>
  <si>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</si>
  <si>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</si>
  <si>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</si>
  <si>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</si>
  <si>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</si>
  <si>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</si>
  <si>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</si>
  <si>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</si>
  <si>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</si>
  <si>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</si>
  <si>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</si>
  <si>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</si>
  <si>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</si>
  <si>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</si>
  <si>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</si>
  <si>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</si>
  <si>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</si>
  <si>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</si>
  <si>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</si>
  <si>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</si>
  <si>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</si>
  <si>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</si>
  <si>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</si>
  <si>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</si>
  <si>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</si>
  <si>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</si>
  <si>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</si>
  <si>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</si>
  <si>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</si>
  <si>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</si>
  <si>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</si>
  <si>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</si>
  <si>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</si>
  <si>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</si>
  <si>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</si>
  <si>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</si>
  <si>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</si>
  <si>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</si>
  <si>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</si>
  <si>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</si>
  <si>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</si>
  <si>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</si>
  <si>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</si>
  <si>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</si>
  <si>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</si>
  <si>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</si>
  <si>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</si>
  <si>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</si>
  <si>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</si>
  <si>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</si>
  <si>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</si>
  <si>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</si>
  <si>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</si>
  <si>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</si>
  <si>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</si>
  <si>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</si>
  <si>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</si>
  <si>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</si>
  <si>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</si>
  <si>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</si>
  <si>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</si>
  <si>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</si>
  <si>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</si>
  <si>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</si>
  <si>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</si>
  <si>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</si>
  <si>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</si>
  <si>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</si>
  <si>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</si>
  <si>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</si>
  <si>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</si>
  <si>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</si>
  <si>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</si>
  <si>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</si>
  <si>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</si>
  <si>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</si>
  <si>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</si>
  <si>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</si>
  <si>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</si>
  <si>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</si>
  <si>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</si>
  <si>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</si>
  <si>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</si>
  <si>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</si>
  <si>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</si>
  <si>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</si>
  <si>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</si>
  <si>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</si>
  <si>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</si>
  <si>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</si>
  <si>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</si>
  <si>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</si>
  <si>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</si>
  <si>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</si>
  <si>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</si>
  <si>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</si>
  <si>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</si>
  <si>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</si>
  <si>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</si>
  <si>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</si>
  <si>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</si>
  <si>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</si>
  <si>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</si>
  <si>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</si>
  <si>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</si>
  <si>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</si>
  <si>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</si>
  <si>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</si>
  <si>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</si>
  <si>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</si>
  <si>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</si>
  <si>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</si>
  <si>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</si>
  <si>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</si>
  <si>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</si>
  <si>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</si>
  <si>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</si>
  <si>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</si>
  <si>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</si>
  <si>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</si>
  <si>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</si>
  <si>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</si>
  <si>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</si>
  <si>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</si>
  <si>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</si>
  <si>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</si>
  <si>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</si>
  <si>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</si>
  <si>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</si>
  <si>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</si>
  <si>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</si>
  <si>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</si>
  <si>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</si>
  <si>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</si>
  <si>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</si>
  <si>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</si>
  <si>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</si>
  <si>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</si>
  <si>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</si>
  <si>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</si>
  <si>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</si>
  <si>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</si>
  <si>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</si>
  <si>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</si>
  <si>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</si>
  <si>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</si>
  <si>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</si>
  <si>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</si>
  <si>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</si>
  <si>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</si>
  <si>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</si>
  <si>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</si>
  <si>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</si>
  <si>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</si>
  <si>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</si>
  <si>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</si>
  <si>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</si>
  <si>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</si>
  <si>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</si>
  <si>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</si>
  <si>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</si>
  <si>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</si>
  <si>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</si>
  <si>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</si>
  <si>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</si>
  <si>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</si>
  <si>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</si>
  <si>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</si>
  <si>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</si>
  <si>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</si>
  <si>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</si>
  <si>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</si>
  <si>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</si>
  <si>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</si>
  <si>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</si>
  <si>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</si>
  <si>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</si>
  <si>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</si>
  <si>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</si>
  <si>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</si>
  <si>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</si>
  <si>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</si>
  <si>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</si>
  <si>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</si>
  <si>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</si>
  <si>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</si>
  <si>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</si>
  <si>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</si>
  <si>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</si>
  <si>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</si>
  <si>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</si>
  <si>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</si>
  <si>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</si>
  <si>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</si>
  <si>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</si>
  <si>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</si>
  <si>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</si>
  <si>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</si>
  <si>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</si>
  <si>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</si>
  <si>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</si>
  <si>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</si>
  <si>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</si>
  <si>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</si>
  <si>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</si>
  <si>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</si>
  <si>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</si>
  <si>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</si>
  <si>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</si>
  <si>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</si>
  <si>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</si>
  <si>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</si>
  <si>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</si>
  <si>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</si>
  <si>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</si>
  <si>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</si>
  <si>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</si>
  <si>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</si>
  <si>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</si>
  <si>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</si>
  <si>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</si>
  <si>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</si>
  <si>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</si>
  <si>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</si>
  <si>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</si>
  <si>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</si>
  <si>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</si>
  <si>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</si>
  <si>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</si>
  <si>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</si>
  <si>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</si>
  <si>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</si>
  <si>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</si>
  <si>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</si>
  <si>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</si>
  <si>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</si>
  <si>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</si>
  <si>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</si>
  <si>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</si>
  <si>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</si>
  <si>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</si>
  <si>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</si>
  <si>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</si>
  <si>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</si>
  <si>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</si>
  <si>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</si>
  <si>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</si>
  <si>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</si>
  <si>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</si>
  <si>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</si>
  <si>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</si>
  <si>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</si>
  <si>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</si>
  <si>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</si>
  <si>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</si>
  <si>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</si>
  <si>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</si>
  <si>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</si>
  <si>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</si>
  <si>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</si>
  <si>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</si>
  <si>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</si>
  <si>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</si>
  <si>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</si>
  <si>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</si>
  <si>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</si>
  <si>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</si>
  <si>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</si>
  <si>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</si>
  <si>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</si>
  <si>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</si>
  <si>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</si>
  <si>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</si>
  <si>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</si>
  <si>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</si>
  <si>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</si>
  <si>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</si>
  <si>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</si>
  <si>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</si>
  <si>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</si>
  <si>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</si>
  <si>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</si>
  <si>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</si>
  <si>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</si>
  <si>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</si>
  <si>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</si>
  <si>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</si>
  <si>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</si>
  <si>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</si>
  <si>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</si>
  <si>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</si>
  <si>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</si>
  <si>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</si>
  <si>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</si>
  <si>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</si>
  <si>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</si>
  <si>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</si>
  <si>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</si>
  <si>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</si>
  <si>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</si>
  <si>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</si>
  <si>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</si>
  <si>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</si>
  <si>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</si>
  <si>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</si>
  <si>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</si>
  <si>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</si>
  <si>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</si>
  <si>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</si>
  <si>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</si>
  <si>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</si>
  <si>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</si>
  <si>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</si>
  <si>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</si>
  <si>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</si>
  <si>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</si>
  <si>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</si>
  <si>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</si>
  <si>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</si>
  <si>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</si>
  <si>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</si>
  <si>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</si>
  <si>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</si>
  <si>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</si>
  <si>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</si>
  <si>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</si>
  <si>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</si>
  <si>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</si>
  <si>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</si>
  <si>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</si>
  <si>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</si>
  <si>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</si>
  <si>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</si>
  <si>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</si>
  <si>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</si>
  <si>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</si>
  <si>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</si>
  <si>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</si>
  <si>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</si>
  <si>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</si>
  <si>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</si>
  <si>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</si>
  <si>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</si>
  <si>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</si>
  <si>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</si>
  <si>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</si>
  <si>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</si>
  <si>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</si>
  <si>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</si>
  <si>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</si>
  <si>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</si>
  <si>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</si>
  <si>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</si>
  <si>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</si>
  <si>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</si>
  <si>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</si>
  <si>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</si>
  <si>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</si>
  <si>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</si>
  <si>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</si>
  <si>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</si>
  <si>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</si>
  <si>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</si>
  <si>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</si>
  <si>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</si>
  <si>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</si>
  <si>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</si>
  <si>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</si>
  <si>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</si>
  <si>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</si>
  <si>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</si>
  <si>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</si>
  <si>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</si>
  <si>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</si>
  <si>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</si>
  <si>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</si>
  <si>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</si>
  <si>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</si>
  <si>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</si>
  <si>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</si>
  <si>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</si>
  <si>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</si>
  <si>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</si>
  <si>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</si>
  <si>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</si>
  <si>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</si>
  <si>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</si>
  <si>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</si>
  <si>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</si>
  <si>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</si>
  <si>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</si>
  <si>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</si>
  <si>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</si>
  <si>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</si>
  <si>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</si>
  <si>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</si>
  <si>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</si>
  <si>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</si>
  <si>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</si>
  <si>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</si>
  <si>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</si>
  <si>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</si>
  <si>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</si>
  <si>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</si>
  <si>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</si>
  <si>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</si>
  <si>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</si>
  <si>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</si>
  <si>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</si>
  <si>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</si>
  <si>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</si>
  <si>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</si>
  <si>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</si>
  <si>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</si>
  <si>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</si>
  <si>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</si>
  <si>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</si>
  <si>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</si>
  <si>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</si>
  <si>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</si>
  <si>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</si>
  <si>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</si>
  <si>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</si>
  <si>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</si>
  <si>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</si>
  <si>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</si>
  <si>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</si>
  <si>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</si>
  <si>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</si>
  <si>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</si>
  <si>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</si>
  <si>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</si>
  <si>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</si>
  <si>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</si>
  <si>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</si>
  <si>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</si>
  <si>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</si>
  <si>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</si>
  <si>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</si>
  <si>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</si>
  <si>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</si>
  <si>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</si>
  <si>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</si>
  <si>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</si>
  <si>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</si>
  <si>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</si>
  <si>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</si>
  <si>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</si>
  <si>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</si>
  <si>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</si>
  <si>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</si>
  <si>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</si>
  <si>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</si>
  <si>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</si>
  <si>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</si>
  <si>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</si>
  <si>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</si>
  <si>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</si>
  <si>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</si>
  <si>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</si>
  <si>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</si>
  <si>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</si>
  <si>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</si>
  <si>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</si>
  <si>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</si>
  <si>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</si>
  <si>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</si>
  <si>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</si>
  <si>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</si>
  <si>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</si>
  <si>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</si>
  <si>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</si>
  <si>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</si>
  <si>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</si>
  <si>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</si>
  <si>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</si>
  <si>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</si>
  <si>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</si>
  <si>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</si>
  <si>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</si>
  <si>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</si>
  <si>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</si>
  <si>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</si>
  <si>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</si>
  <si>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</si>
  <si>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</si>
  <si>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</si>
  <si>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</si>
  <si>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</si>
  <si>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</si>
  <si>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</si>
  <si>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</si>
  <si>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</si>
  <si>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</si>
  <si>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</si>
  <si>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</si>
  <si>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</si>
  <si>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</si>
  <si>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</si>
  <si>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</si>
  <si>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</si>
  <si>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</si>
  <si>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</si>
  <si>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</si>
  <si>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</si>
  <si>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</si>
  <si>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</si>
  <si>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</si>
  <si>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</si>
  <si>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</si>
  <si>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</si>
  <si>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</si>
  <si>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</si>
  <si>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</si>
  <si>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</si>
  <si>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</si>
  <si>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</si>
  <si>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</si>
  <si>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</si>
  <si>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</si>
  <si>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</si>
  <si>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</si>
  <si>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</si>
  <si>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</si>
  <si>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</si>
  <si>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</si>
  <si>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</si>
  <si>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</si>
  <si>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</si>
  <si>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</si>
  <si>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</si>
  <si>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</si>
  <si>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</si>
  <si>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</si>
  <si>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</si>
  <si>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</si>
  <si>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</si>
  <si>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</si>
  <si>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</si>
  <si>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</si>
  <si>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</si>
  <si>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</si>
  <si>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</si>
  <si>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</si>
  <si>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</si>
  <si>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</si>
  <si>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</si>
  <si>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</si>
  <si>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</si>
  <si>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</si>
  <si>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</si>
  <si>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</si>
  <si>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</si>
  <si>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</si>
  <si>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</si>
  <si>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</si>
  <si>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</si>
  <si>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</si>
  <si>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</si>
  <si>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</si>
  <si>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</si>
  <si>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</si>
  <si>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</si>
  <si>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</si>
  <si>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</si>
  <si>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</si>
  <si>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</si>
  <si>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</si>
  <si>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</si>
  <si>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</si>
  <si>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</si>
  <si>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</si>
  <si>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</si>
  <si>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</si>
  <si>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</si>
  <si>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</si>
  <si>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</si>
  <si>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</si>
  <si>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</si>
  <si>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</si>
  <si>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</si>
  <si>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</si>
  <si>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</si>
  <si>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</si>
  <si>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</si>
  <si>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</si>
  <si>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</si>
  <si>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</si>
  <si>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</si>
  <si>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</si>
  <si>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</si>
  <si>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</si>
  <si>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</si>
  <si>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</si>
  <si>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</si>
  <si>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</si>
  <si>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</si>
  <si>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</si>
  <si>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</si>
  <si>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</si>
  <si>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</si>
  <si>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</si>
  <si>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</si>
  <si>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</si>
  <si>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</si>
  <si>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</si>
  <si>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</si>
  <si>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</si>
  <si>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</si>
  <si>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</si>
  <si>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</si>
  <si>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</si>
  <si>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</si>
  <si>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</si>
  <si>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</si>
  <si>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</si>
  <si>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</si>
  <si>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</si>
  <si>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</si>
  <si>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</si>
  <si>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</si>
  <si>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</si>
  <si>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</si>
  <si>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</si>
  <si>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</si>
  <si>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</si>
  <si>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</si>
  <si>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</si>
  <si>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</si>
  <si>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</si>
  <si>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</si>
  <si>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</si>
  <si>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</si>
  <si>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</si>
  <si>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</si>
  <si>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</si>
  <si>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</si>
  <si>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</si>
  <si>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</si>
  <si>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</si>
  <si>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</si>
  <si>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</si>
  <si>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</si>
  <si>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</si>
  <si>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</si>
  <si>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</si>
  <si>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</si>
  <si>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</si>
  <si>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</si>
  <si>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</si>
  <si>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</si>
  <si>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</si>
  <si>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</si>
  <si>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</si>
  <si>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</si>
  <si>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</si>
  <si>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</si>
  <si>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</si>
  <si>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</si>
  <si>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</si>
  <si>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</si>
  <si>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</si>
  <si>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</si>
  <si>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</si>
  <si>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</si>
  <si>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</si>
  <si>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</si>
  <si>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</si>
  <si>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</si>
  <si>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</si>
  <si>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</si>
  <si>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</si>
  <si>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</si>
  <si>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</si>
  <si>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</si>
  <si>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</si>
  <si>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</si>
  <si>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</si>
  <si>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</si>
  <si>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</si>
  <si>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</si>
  <si>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</si>
  <si>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</si>
  <si>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</si>
  <si>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</si>
  <si>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</si>
  <si>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</si>
  <si>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</si>
  <si>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</si>
  <si>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</si>
  <si>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</si>
  <si>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</si>
  <si>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</si>
  <si>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</si>
  <si>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</si>
  <si>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</si>
  <si>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</si>
  <si>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</si>
  <si>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</si>
  <si>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</si>
  <si>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</si>
  <si>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</si>
  <si>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</si>
  <si>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</si>
  <si>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</si>
  <si>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</si>
  <si>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</si>
  <si>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</si>
  <si>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</si>
  <si>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</si>
  <si>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</si>
  <si>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</si>
  <si>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</si>
  <si>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</si>
  <si>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</si>
  <si>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</si>
  <si>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</si>
  <si>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</si>
  <si>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</si>
  <si>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</si>
  <si>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</si>
  <si>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</si>
  <si>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</si>
  <si>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</si>
  <si>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</si>
  <si>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</si>
  <si>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</si>
  <si>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</si>
  <si>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</si>
  <si>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</si>
  <si>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</si>
  <si>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</si>
  <si>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</si>
  <si>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</si>
  <si>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</si>
  <si>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</si>
  <si>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</si>
  <si>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</si>
  <si>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</si>
  <si>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</si>
  <si>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</si>
  <si>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</si>
  <si>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</si>
  <si>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</si>
  <si>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</si>
  <si>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</si>
  <si>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</si>
  <si>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</si>
  <si>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</si>
  <si>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</si>
  <si>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</si>
  <si>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</si>
  <si>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</si>
  <si>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</si>
  <si>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</si>
  <si>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</si>
  <si>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</si>
  <si>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</si>
  <si>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</si>
  <si>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</si>
  <si>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</si>
  <si>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</si>
  <si>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</si>
  <si>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</si>
  <si>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</si>
  <si>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</si>
  <si>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</si>
  <si>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</si>
  <si>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</si>
  <si>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</si>
  <si>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</si>
  <si>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</si>
  <si>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</si>
  <si>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</si>
  <si>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</si>
  <si>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</si>
  <si>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</si>
  <si>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</si>
  <si>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</si>
  <si>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</si>
  <si>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</si>
  <si>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</si>
  <si>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</si>
  <si>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</si>
  <si>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</si>
  <si>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</si>
  <si>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</si>
  <si>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</si>
  <si>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</si>
  <si>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</si>
  <si>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</si>
  <si>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</si>
  <si>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</si>
  <si>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</si>
  <si>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</si>
  <si>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</si>
  <si>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</si>
  <si>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</si>
  <si>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</si>
  <si>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</si>
  <si>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</si>
  <si>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</si>
  <si>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</si>
  <si>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</si>
  <si>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</si>
  <si>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</si>
  <si>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</si>
  <si>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</si>
  <si>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</si>
  <si>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</si>
  <si>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</si>
  <si>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</si>
  <si>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</si>
  <si>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</si>
  <si>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</si>
  <si>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</si>
  <si>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</si>
  <si>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</si>
  <si>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</si>
  <si>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</si>
  <si>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</si>
  <si>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</si>
  <si>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</si>
  <si>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</si>
  <si>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</si>
  <si>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</si>
  <si>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</si>
  <si>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</si>
  <si>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</si>
  <si>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</si>
  <si>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</si>
  <si>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</si>
  <si>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</si>
  <si>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</si>
  <si>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</si>
  <si>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</si>
  <si>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</si>
  <si>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</si>
  <si>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</si>
  <si>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</si>
  <si>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</si>
  <si>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</si>
  <si>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</si>
  <si>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</si>
  <si>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</si>
  <si>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</si>
  <si>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</si>
  <si>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</si>
  <si>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</si>
  <si>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</si>
  <si>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</si>
  <si>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</si>
  <si>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</si>
  <si>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</si>
  <si>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</si>
  <si>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</si>
  <si>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</si>
  <si>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</si>
  <si>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</si>
  <si>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</si>
  <si>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</si>
  <si>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</si>
  <si>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</si>
  <si>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</si>
  <si>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</si>
  <si>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</si>
  <si>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</si>
  <si>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</si>
  <si>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</si>
  <si>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</si>
  <si>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</si>
  <si>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</si>
  <si>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</si>
  <si>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</si>
  <si>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</si>
  <si>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</si>
  <si>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</si>
  <si>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</si>
  <si>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</si>
  <si>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</si>
  <si>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</si>
  <si>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</si>
  <si>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</si>
  <si>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</si>
  <si>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</si>
  <si>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</si>
  <si>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</si>
  <si>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</si>
  <si>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</si>
  <si>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</si>
  <si>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</si>
  <si>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</si>
  <si>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</si>
  <si>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</si>
  <si>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</si>
  <si>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</si>
  <si>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</si>
  <si>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</si>
  <si>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</si>
  <si>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</si>
  <si>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</si>
  <si>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</si>
  <si>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</si>
  <si>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</si>
  <si>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</si>
  <si>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</si>
  <si>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</si>
  <si>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</si>
  <si>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</si>
  <si>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</si>
  <si>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</si>
  <si>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</si>
  <si>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</si>
  <si>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</si>
  <si>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</si>
  <si>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</si>
  <si>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</si>
  <si>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</si>
  <si>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</si>
  <si>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</si>
  <si>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</si>
  <si>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</si>
  <si>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</si>
  <si>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</si>
  <si>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</si>
  <si>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</si>
  <si>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</si>
  <si>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</si>
  <si>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</si>
  <si>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</si>
  <si>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</si>
  <si>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</si>
  <si>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</si>
  <si>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</si>
  <si>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</si>
  <si>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</si>
  <si>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</si>
  <si>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</si>
  <si>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</si>
  <si>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</si>
  <si>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</si>
  <si>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</si>
  <si>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</si>
  <si>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</si>
  <si>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</si>
  <si>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</si>
  <si>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</si>
  <si>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</si>
  <si>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</si>
  <si>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</si>
  <si>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</si>
  <si>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</si>
  <si>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</si>
  <si>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</si>
  <si>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</si>
  <si>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</si>
  <si>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</si>
  <si>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</si>
  <si>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</si>
  <si>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</si>
  <si>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</si>
  <si>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</si>
  <si>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</si>
  <si>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</si>
  <si>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</si>
  <si>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</si>
  <si>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</si>
  <si>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</si>
  <si>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</si>
  <si>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</si>
  <si>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</si>
  <si>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</si>
  <si>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</si>
  <si>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</si>
  <si>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</si>
  <si>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</si>
  <si>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</si>
  <si>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</si>
  <si>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</si>
  <si>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</si>
  <si>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</si>
  <si>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</si>
  <si>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</si>
  <si>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</si>
  <si>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</si>
  <si>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</si>
  <si>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</si>
  <si>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</si>
  <si>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</si>
  <si>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</si>
  <si>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</si>
  <si>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</si>
  <si>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</si>
  <si>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</si>
  <si>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</si>
  <si>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</si>
  <si>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</si>
  <si>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</si>
  <si>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</si>
  <si>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</si>
  <si>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</si>
  <si>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</si>
  <si>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</si>
  <si>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</si>
  <si>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</si>
  <si>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</si>
  <si>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</si>
  <si>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</si>
  <si>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</si>
  <si>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</si>
  <si>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</si>
  <si>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</si>
  <si>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</si>
  <si>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</si>
  <si>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</si>
  <si>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</si>
  <si>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</si>
  <si>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</si>
  <si>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</si>
  <si>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</si>
  <si>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</si>
  <si>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</si>
  <si>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</si>
  <si>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</si>
  <si>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</si>
  <si>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</si>
  <si>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</si>
  <si>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</si>
  <si>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</si>
  <si>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</si>
  <si>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</si>
  <si>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</si>
  <si>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</si>
  <si>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</si>
  <si>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</si>
  <si>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</si>
  <si>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</si>
  <si>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</si>
  <si>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</si>
  <si>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</si>
  <si>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</si>
  <si>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</si>
  <si>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</si>
  <si>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</si>
  <si>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</si>
  <si>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</si>
  <si>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</si>
  <si>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</si>
  <si>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</si>
  <si>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</si>
  <si>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</si>
  <si>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</si>
  <si>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</si>
  <si>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</si>
  <si>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</si>
  <si>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</si>
  <si>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</si>
  <si>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</si>
  <si>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</si>
  <si>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</si>
  <si>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</si>
  <si>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</si>
  <si>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</si>
  <si>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</si>
  <si>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</si>
  <si>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</si>
  <si>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</si>
  <si>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</si>
  <si>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</si>
  <si>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</si>
  <si>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</si>
  <si>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</si>
  <si>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</si>
  <si>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</si>
  <si>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</si>
  <si>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</si>
  <si>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</si>
  <si>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</si>
  <si>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</si>
  <si>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</si>
  <si>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</si>
  <si>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</si>
  <si>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</si>
  <si>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</si>
  <si>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</si>
  <si>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</si>
  <si>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</si>
  <si>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</si>
  <si>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</si>
  <si>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</si>
  <si>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</si>
  <si>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</si>
  <si>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</si>
  <si>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</si>
  <si>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</si>
  <si>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</si>
  <si>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</si>
  <si>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</si>
  <si>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</si>
  <si>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</si>
  <si>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</si>
  <si>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</si>
  <si>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</si>
  <si>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</si>
  <si>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</si>
  <si>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</si>
  <si>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</si>
  <si>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</si>
  <si>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</si>
  <si>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</si>
  <si>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</si>
  <si>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</si>
  <si>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</si>
  <si>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</si>
  <si>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</si>
  <si>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</si>
  <si>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</si>
  <si>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</si>
  <si>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</si>
  <si>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</si>
  <si>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</si>
  <si>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</si>
  <si>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</si>
  <si>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</si>
  <si>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</si>
  <si>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</si>
  <si>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</si>
  <si>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</si>
  <si>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</si>
  <si>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</si>
  <si>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</si>
  <si>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</si>
  <si>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</si>
  <si>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</si>
  <si>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</si>
  <si>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</si>
  <si>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</si>
  <si>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</si>
  <si>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</si>
  <si>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</si>
  <si>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</si>
  <si>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</si>
  <si>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</si>
  <si>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</si>
  <si>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</si>
  <si>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</si>
  <si>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</si>
  <si>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</si>
  <si>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</si>
  <si>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</si>
  <si>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</si>
  <si>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</si>
  <si>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</si>
  <si>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</si>
  <si>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</si>
  <si>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</si>
  <si>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</si>
  <si>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</si>
  <si>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</si>
  <si>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</si>
  <si>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</si>
  <si>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</si>
  <si>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</si>
  <si>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</si>
  <si>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</si>
  <si>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</si>
  <si>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</si>
  <si>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</si>
  <si>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</si>
  <si>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</si>
  <si>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</si>
  <si>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</si>
  <si>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</si>
  <si>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</si>
  <si>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</si>
  <si>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</si>
  <si>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</si>
  <si>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</si>
  <si>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</si>
  <si>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</si>
  <si>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</si>
  <si>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</si>
  <si>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</si>
  <si>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</si>
  <si>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</si>
  <si>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</si>
  <si>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</si>
  <si>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</si>
  <si>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</si>
  <si>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</si>
  <si>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</si>
  <si>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</si>
  <si>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</si>
  <si>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</si>
  <si>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</si>
  <si>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</si>
  <si>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</si>
  <si>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</si>
  <si>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</si>
  <si>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</si>
  <si>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</si>
  <si>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</si>
  <si>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</si>
  <si>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</si>
  <si>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</si>
  <si>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</si>
  <si>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</si>
  <si>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</si>
  <si>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</si>
  <si>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</si>
  <si>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</si>
  <si>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</si>
  <si>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</si>
  <si>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</si>
  <si>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</si>
  <si>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</si>
  <si>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</si>
  <si>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</si>
  <si>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</si>
  <si>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</si>
  <si>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</si>
  <si>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</si>
  <si>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</si>
  <si>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</si>
  <si>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</si>
  <si>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</si>
  <si>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</si>
  <si>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</si>
  <si>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</si>
  <si>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</si>
  <si>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</si>
  <si>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</si>
  <si>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</si>
  <si>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</si>
  <si>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</si>
  <si>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</si>
  <si>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</si>
  <si>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</si>
  <si>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</si>
  <si>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</si>
  <si>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</si>
  <si>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</si>
  <si>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</si>
  <si>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</si>
  <si>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</si>
  <si>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</si>
  <si>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</si>
  <si>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</si>
  <si>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</si>
  <si>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</si>
  <si>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</si>
  <si>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</si>
  <si>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</si>
  <si>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</si>
  <si>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</si>
  <si>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</si>
  <si>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</si>
  <si>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</si>
  <si>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</si>
  <si>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</si>
  <si>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</si>
  <si>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</si>
  <si>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</si>
  <si>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</si>
  <si>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</si>
  <si>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</si>
  <si>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</si>
  <si>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</si>
  <si>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</si>
  <si>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</si>
  <si>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</si>
  <si>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</si>
  <si>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</si>
  <si>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</si>
  <si>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</si>
  <si>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</si>
  <si>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</si>
  <si>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</si>
  <si>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</si>
  <si>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</si>
  <si>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</si>
  <si>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</si>
  <si>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</si>
  <si>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</si>
  <si>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</si>
  <si>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</si>
  <si>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</si>
  <si>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</si>
  <si>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</si>
  <si>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</si>
  <si>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</si>
  <si>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</si>
  <si>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</si>
  <si>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</si>
  <si>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</si>
  <si>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</si>
  <si>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</si>
  <si>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</si>
  <si>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</si>
  <si>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</si>
  <si>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</si>
  <si>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</si>
  <si>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</si>
  <si>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</si>
  <si>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</si>
  <si>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</si>
  <si>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</si>
  <si>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</si>
  <si>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</si>
  <si>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</si>
  <si>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</si>
  <si>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</si>
  <si>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</si>
  <si>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</si>
  <si>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</si>
  <si>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</si>
  <si>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</si>
  <si>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</si>
  <si>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</si>
  <si>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</si>
  <si>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</si>
  <si>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</si>
  <si>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</si>
  <si>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</si>
  <si>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</si>
  <si>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</si>
  <si>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</si>
  <si>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</si>
  <si>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</si>
  <si>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</si>
  <si>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</si>
  <si>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</si>
  <si>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</si>
  <si>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</si>
  <si>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</si>
  <si>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</si>
  <si>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</si>
  <si>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</si>
  <si>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</si>
  <si>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</si>
  <si>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</si>
  <si>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</si>
  <si>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</si>
  <si>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</si>
  <si>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</si>
  <si>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</si>
  <si>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</si>
  <si>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</si>
  <si>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</si>
  <si>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</si>
  <si>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</si>
  <si>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</si>
  <si>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</si>
  <si>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</si>
  <si>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</si>
  <si>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</si>
  <si>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</si>
  <si>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</si>
  <si>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</si>
  <si>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</si>
  <si>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</si>
  <si>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</si>
  <si>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</si>
  <si>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</si>
  <si>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</si>
  <si>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</si>
  <si>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</si>
  <si>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</si>
  <si>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</si>
  <si>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</si>
  <si>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</si>
  <si>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</si>
  <si>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</si>
  <si>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</si>
  <si>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</si>
  <si>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</si>
  <si>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</si>
  <si>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</si>
  <si>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</si>
  <si>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</si>
  <si>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</si>
  <si>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</si>
  <si>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</si>
  <si>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</si>
  <si>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</si>
  <si>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</si>
  <si>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</si>
  <si>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</si>
  <si>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</si>
  <si>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</si>
  <si>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</si>
  <si>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</si>
  <si>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</si>
  <si>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</si>
  <si>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</si>
  <si>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</si>
  <si>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</si>
  <si>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</si>
  <si>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</si>
  <si>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</si>
  <si>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</si>
  <si>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</si>
  <si>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</si>
  <si>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</si>
  <si>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</si>
  <si>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</si>
  <si>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</si>
  <si>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</si>
  <si>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</si>
  <si>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</si>
  <si>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</si>
  <si>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</si>
  <si>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</si>
  <si>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</si>
  <si>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</si>
  <si>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</si>
  <si>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</si>
  <si>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</si>
  <si>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</si>
  <si>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</si>
  <si>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</si>
  <si>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</si>
  <si>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</si>
  <si>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</si>
  <si>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</si>
  <si>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</si>
  <si>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</si>
  <si>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</si>
  <si>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</si>
  <si>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</si>
  <si>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</si>
  <si>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</si>
  <si>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</si>
  <si>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</si>
  <si>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</si>
  <si>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</si>
  <si>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</si>
  <si>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</si>
  <si>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</si>
  <si>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</si>
  <si>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</si>
  <si>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</si>
  <si>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</si>
  <si>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</si>
  <si>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</si>
  <si>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</si>
  <si>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</si>
  <si>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</si>
  <si>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</si>
  <si>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</si>
  <si>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</si>
  <si>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</si>
  <si>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</si>
  <si>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</si>
  <si>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</si>
  <si>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</si>
  <si>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</si>
  <si>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</si>
  <si>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</si>
  <si>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</si>
  <si>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</si>
  <si>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</si>
  <si>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</si>
  <si>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</si>
  <si>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</si>
  <si>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</si>
  <si>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</si>
  <si>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</si>
  <si>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</si>
  <si>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</si>
  <si>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</si>
  <si>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</si>
  <si>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</si>
  <si>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</si>
  <si>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</si>
  <si>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</si>
  <si>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</si>
  <si>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</si>
  <si>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</si>
  <si>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</si>
  <si>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</si>
  <si>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</si>
  <si>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</si>
  <si>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</si>
  <si>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</si>
  <si>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</si>
  <si>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</si>
  <si>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</si>
  <si>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</si>
  <si>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</si>
  <si>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</si>
  <si>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</si>
  <si>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</si>
  <si>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</si>
  <si>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</si>
  <si>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</si>
  <si>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</si>
  <si>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</si>
  <si>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</si>
  <si>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</si>
  <si>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</si>
  <si>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</si>
  <si>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</si>
  <si>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</si>
  <si>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</si>
  <si>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</si>
  <si>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</si>
  <si>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</si>
  <si>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</si>
  <si>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</si>
  <si>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</si>
  <si>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</si>
  <si>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</si>
  <si>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</si>
  <si>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</si>
  <si>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</si>
  <si>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</si>
  <si>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</si>
  <si>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</si>
  <si>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</si>
  <si>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</si>
  <si>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</si>
  <si>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</si>
  <si>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</si>
  <si>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</si>
  <si>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</si>
  <si>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</si>
  <si>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</si>
  <si>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</si>
  <si>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</si>
  <si>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</si>
  <si>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</si>
  <si>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</si>
  <si>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</si>
  <si>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</si>
  <si>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</si>
  <si>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</si>
  <si>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</si>
  <si>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</si>
  <si>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</si>
  <si>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</si>
  <si>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</si>
  <si>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</si>
  <si>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</si>
  <si>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</si>
  <si>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</si>
  <si>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</si>
  <si>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</si>
  <si>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</si>
  <si>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</si>
  <si>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</si>
  <si>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</si>
  <si>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</si>
  <si>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</si>
  <si>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</si>
  <si>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</si>
  <si>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</si>
  <si>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</si>
  <si>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</si>
  <si>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</si>
  <si>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</si>
  <si>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</si>
  <si>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</si>
  <si>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</si>
  <si>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</si>
  <si>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</si>
  <si>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</si>
  <si>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</si>
  <si>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</si>
  <si>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</si>
  <si>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</si>
  <si>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</si>
  <si>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</si>
  <si>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</si>
  <si>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</si>
  <si>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</si>
  <si>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</si>
  <si>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</si>
  <si>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</si>
  <si>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</si>
  <si>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</si>
  <si>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</si>
  <si>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</si>
  <si>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</si>
  <si>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</si>
  <si>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</si>
  <si>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</si>
  <si>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</si>
  <si>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</si>
  <si>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</si>
  <si>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</si>
  <si>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</si>
  <si>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</si>
  <si>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</si>
  <si>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</si>
  <si>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</si>
  <si>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</si>
  <si>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</si>
  <si>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</si>
  <si>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</si>
  <si>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</si>
  <si>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</si>
  <si>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</si>
  <si>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</si>
  <si>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</si>
  <si>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</si>
  <si>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</si>
  <si>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</si>
  <si>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</si>
  <si>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</si>
  <si>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</si>
  <si>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</si>
  <si>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</si>
  <si>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</si>
  <si>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</si>
  <si>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</si>
  <si>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</si>
  <si>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</si>
  <si>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</si>
  <si>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</si>
  <si>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</si>
  <si>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</si>
  <si>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</si>
  <si>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</si>
  <si>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</si>
  <si>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</si>
  <si>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</si>
  <si>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</si>
  <si>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</si>
  <si>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</si>
  <si>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</si>
  <si>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</si>
  <si>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</si>
  <si>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</si>
  <si>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</si>
  <si>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</si>
  <si>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</si>
  <si>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</si>
  <si>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</si>
  <si>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</si>
  <si>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</si>
  <si>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</si>
  <si>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</si>
  <si>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</si>
  <si>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</si>
  <si>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</si>
  <si>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</si>
  <si>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</si>
  <si>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</si>
  <si>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</si>
  <si>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</si>
  <si>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</si>
  <si>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</si>
  <si>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</si>
  <si>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</si>
  <si>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</si>
  <si>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</si>
  <si>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</si>
  <si>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</si>
  <si>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</si>
  <si>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</si>
  <si>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</si>
  <si>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</si>
  <si>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</si>
  <si>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</si>
  <si>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</si>
  <si>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</si>
  <si>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</si>
  <si>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</si>
  <si>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</si>
  <si>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</si>
  <si>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</si>
  <si>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</si>
  <si>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</si>
  <si>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</si>
  <si>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</si>
  <si>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</si>
  <si>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</si>
  <si>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</si>
  <si>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</si>
  <si>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</si>
  <si>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</si>
  <si>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</si>
  <si>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</si>
  <si>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</si>
  <si>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</si>
  <si>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</si>
  <si>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</si>
  <si>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</si>
  <si>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</si>
  <si>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</si>
  <si>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</si>
  <si>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</si>
  <si>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</si>
  <si>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</si>
  <si>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</si>
  <si>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</si>
  <si>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</si>
  <si>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</si>
  <si>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</si>
  <si>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</si>
  <si>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</si>
  <si>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</si>
  <si>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</si>
  <si>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</si>
  <si>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</si>
  <si>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</si>
  <si>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</si>
  <si>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</si>
  <si>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</si>
  <si>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</si>
  <si>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</si>
  <si>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</si>
  <si>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</si>
  <si>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</si>
  <si>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</si>
  <si>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</si>
  <si>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</si>
  <si>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</si>
  <si>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</si>
  <si>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</si>
  <si>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</si>
  <si>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</si>
  <si>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</si>
  <si>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</si>
  <si>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</si>
  <si>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</si>
  <si>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</si>
  <si>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</si>
  <si>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</si>
  <si>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</si>
  <si>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</si>
  <si>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</si>
  <si>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</si>
  <si>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</si>
  <si>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</si>
  <si>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</si>
  <si>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</si>
  <si>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</si>
  <si>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</si>
  <si>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</si>
  <si>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</si>
  <si>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</si>
  <si>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</si>
  <si>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</si>
  <si>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</si>
  <si>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</si>
  <si>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</si>
  <si>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</si>
  <si>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</si>
  <si>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</si>
  <si>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</si>
  <si>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</si>
  <si>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</si>
  <si>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</si>
  <si>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</si>
  <si>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</si>
  <si>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</si>
  <si>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</si>
  <si>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</si>
  <si>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</si>
  <si>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</si>
  <si>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</si>
  <si>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</si>
  <si>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</si>
  <si>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</si>
  <si>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</si>
  <si>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</si>
  <si>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</si>
  <si>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</si>
  <si>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</si>
  <si>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</si>
  <si>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</si>
  <si>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</si>
  <si>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</si>
  <si>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</si>
  <si>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</si>
  <si>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</si>
  <si>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</si>
  <si>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</si>
  <si>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</si>
  <si>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</si>
  <si>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</si>
  <si>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</si>
  <si>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</si>
  <si>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</si>
  <si>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</si>
  <si>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</si>
  <si>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</si>
  <si>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</si>
  <si>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</si>
  <si>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</si>
  <si>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</si>
  <si>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</si>
  <si>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</si>
  <si>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</si>
  <si>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</si>
  <si>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</si>
  <si>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</si>
  <si>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</si>
  <si>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</si>
  <si>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</si>
  <si>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</si>
  <si>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</si>
  <si>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</si>
  <si>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</si>
  <si>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</si>
  <si>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</si>
  <si>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</si>
  <si>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</si>
  <si>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</si>
  <si>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</si>
  <si>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</si>
  <si>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</si>
  <si>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</si>
  <si>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</si>
  <si>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</si>
  <si>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</si>
  <si>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</si>
  <si>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</si>
  <si>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</si>
  <si>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</si>
  <si>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</si>
  <si>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</si>
  <si>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</si>
  <si>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</si>
  <si>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</si>
  <si>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</si>
  <si>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</si>
  <si>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</si>
  <si>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</si>
  <si>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</si>
  <si>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</si>
  <si>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</si>
  <si>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</si>
  <si>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</si>
  <si>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</si>
  <si>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</si>
  <si>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</si>
  <si>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</si>
  <si>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</si>
  <si>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</si>
  <si>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</si>
  <si>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</si>
  <si>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</si>
  <si>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</si>
  <si>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</si>
  <si>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</si>
  <si>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</si>
  <si>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</si>
  <si>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</si>
  <si>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</si>
  <si>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</si>
  <si>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</si>
  <si>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</si>
  <si>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</si>
  <si>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</si>
  <si>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</si>
  <si>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</si>
  <si>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</si>
  <si>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</si>
  <si>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</si>
  <si>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</si>
  <si>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</si>
  <si>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</si>
  <si>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</si>
  <si>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</si>
  <si>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</si>
  <si>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</si>
  <si>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</si>
  <si>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</si>
  <si>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</si>
  <si>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</si>
  <si>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</si>
  <si>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</si>
  <si>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</si>
  <si>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</si>
  <si>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</si>
  <si>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</si>
  <si>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</si>
  <si>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</si>
  <si>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</si>
  <si>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</si>
  <si>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</si>
  <si>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</si>
  <si>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</si>
  <si>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</si>
  <si>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</si>
  <si>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</si>
  <si>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</si>
  <si>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</si>
  <si>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</si>
  <si>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</si>
  <si>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</si>
  <si>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</si>
  <si>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</si>
  <si>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</si>
  <si>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</si>
  <si>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</si>
  <si>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</si>
  <si>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</si>
  <si>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</si>
  <si>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</si>
  <si>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</si>
  <si>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</si>
  <si>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</si>
  <si>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</si>
  <si>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</si>
  <si>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</si>
  <si>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</si>
  <si>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</si>
  <si>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</si>
  <si>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</si>
  <si>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</si>
  <si>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</si>
  <si>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</si>
  <si>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</si>
  <si>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</si>
  <si>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</si>
  <si>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</si>
  <si>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</si>
  <si>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</si>
  <si>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</si>
  <si>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</si>
  <si>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</si>
  <si>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</si>
  <si>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</si>
  <si>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</si>
  <si>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</si>
  <si>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</si>
  <si>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</si>
  <si>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</si>
  <si>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</si>
  <si>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</si>
  <si>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</si>
  <si>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</si>
  <si>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</si>
  <si>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</si>
  <si>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</si>
  <si>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</si>
  <si>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</si>
  <si>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</si>
  <si>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</si>
  <si>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</si>
  <si>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</si>
  <si>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</si>
  <si>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</si>
  <si>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</si>
  <si>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</si>
  <si>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</si>
  <si>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</si>
  <si>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</si>
  <si>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</si>
  <si>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</si>
  <si>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</si>
  <si>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</si>
  <si>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</si>
  <si>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</si>
  <si>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</si>
  <si>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</si>
  <si>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</si>
  <si>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</si>
  <si>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</si>
  <si>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</si>
  <si>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</si>
  <si>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</si>
  <si>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</si>
  <si>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</si>
  <si>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</si>
  <si>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</si>
  <si>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</si>
  <si>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</si>
  <si>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</si>
  <si>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</si>
  <si>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</si>
  <si>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</si>
  <si>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</si>
  <si>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</si>
  <si>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</si>
  <si>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</si>
  <si>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</si>
  <si>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</si>
  <si>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</si>
  <si>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</si>
  <si>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</si>
  <si>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</si>
  <si>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</si>
  <si>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</si>
  <si>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</si>
  <si>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</si>
  <si>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</si>
  <si>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</si>
  <si>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</si>
  <si>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</si>
  <si>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</si>
  <si>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</si>
  <si>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</si>
  <si>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</si>
  <si>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</si>
  <si>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</si>
  <si>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</si>
  <si>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</si>
  <si>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</si>
  <si>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</si>
  <si>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</si>
  <si>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</si>
  <si>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</si>
  <si>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</si>
  <si>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</si>
  <si>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</si>
  <si>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</si>
  <si>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</si>
  <si>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</si>
  <si>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</si>
  <si>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</si>
  <si>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</si>
  <si>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</si>
  <si>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</si>
  <si>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</si>
  <si>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</si>
  <si>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</si>
  <si>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</si>
  <si>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</si>
  <si>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</si>
  <si>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</si>
  <si>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</si>
  <si>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</si>
  <si>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</si>
  <si>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</si>
  <si>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</si>
  <si>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</si>
  <si>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</si>
  <si>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</si>
  <si>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</si>
  <si>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</si>
  <si>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</si>
  <si>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</si>
  <si>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</si>
  <si>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</si>
  <si>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</si>
  <si>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</si>
  <si>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</si>
  <si>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</si>
  <si>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</si>
  <si>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</si>
  <si>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</si>
  <si>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</si>
  <si>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</si>
  <si>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</si>
  <si>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</si>
  <si>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</si>
  <si>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</si>
  <si>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</si>
  <si>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</si>
  <si>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</si>
  <si>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</si>
  <si>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</si>
  <si>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</si>
  <si>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</si>
  <si>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</si>
  <si>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</si>
  <si>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</si>
  <si>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</si>
  <si>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</si>
  <si>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</si>
  <si>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</si>
  <si>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</si>
  <si>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</si>
  <si>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</si>
  <si>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</si>
  <si>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</si>
  <si>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</si>
  <si>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</si>
  <si>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</si>
  <si>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</si>
  <si>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</si>
  <si>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</si>
  <si>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</si>
  <si>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</si>
  <si>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</si>
  <si>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</si>
  <si>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</si>
  <si>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</si>
  <si>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</si>
  <si>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</si>
  <si>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</si>
  <si>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</si>
  <si>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</si>
  <si>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</si>
  <si>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</si>
  <si>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</si>
  <si>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</si>
  <si>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</si>
  <si>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</si>
  <si>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</si>
  <si>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</si>
  <si>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</si>
  <si>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</si>
  <si>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</si>
  <si>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</si>
  <si>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</si>
  <si>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</si>
  <si>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</si>
  <si>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</si>
  <si>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</si>
  <si>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</si>
  <si>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</si>
  <si>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</si>
  <si>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</si>
  <si>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</si>
  <si>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</si>
  <si>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</si>
  <si>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</si>
  <si>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</si>
  <si>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</si>
  <si>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</si>
  <si>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</si>
  <si>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</si>
  <si>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</si>
  <si>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</si>
  <si>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</si>
  <si>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</si>
  <si>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</si>
  <si>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</si>
  <si>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</si>
  <si>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</si>
  <si>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</si>
  <si>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</si>
  <si>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</si>
  <si>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</si>
  <si>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</si>
  <si>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</si>
  <si>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</si>
  <si>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</si>
  <si>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</si>
  <si>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</si>
  <si>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</si>
  <si>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</si>
  <si>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</si>
  <si>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</si>
  <si>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</si>
  <si>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</si>
  <si>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</si>
  <si>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</si>
  <si>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</si>
  <si>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</si>
  <si>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</si>
  <si>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</si>
  <si>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</si>
  <si>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</si>
  <si>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</si>
  <si>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</si>
  <si>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</si>
  <si>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</si>
  <si>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</si>
  <si>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</si>
  <si>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</si>
  <si>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</si>
  <si>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</si>
  <si>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</si>
  <si>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</si>
  <si>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</si>
  <si>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</si>
  <si>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</si>
  <si>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</si>
  <si>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</si>
  <si>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</si>
  <si>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</si>
  <si>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</si>
  <si>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</si>
  <si>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</si>
  <si>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</si>
  <si>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</si>
  <si>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</si>
  <si>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</si>
  <si>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</si>
  <si>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</si>
  <si>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</si>
  <si>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</si>
  <si>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</si>
  <si>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</si>
  <si>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</si>
  <si>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</si>
  <si>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</si>
  <si>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</si>
  <si>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</si>
  <si>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</si>
  <si>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</si>
  <si>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</si>
  <si>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</si>
  <si>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</si>
  <si>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</si>
  <si>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</si>
  <si>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</si>
  <si>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</si>
  <si>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</si>
  <si>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</si>
  <si>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</si>
  <si>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</si>
  <si>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</si>
  <si>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</si>
  <si>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</si>
  <si>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</si>
  <si>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</si>
  <si>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</si>
  <si>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</si>
  <si>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</si>
  <si>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</si>
  <si>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</si>
  <si>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</si>
  <si>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</si>
  <si>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</si>
  <si>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</si>
  <si>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</si>
  <si>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</si>
  <si>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</si>
  <si>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</si>
  <si>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</si>
  <si>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</si>
  <si>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</si>
  <si>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</si>
  <si>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</si>
  <si>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</si>
  <si>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</si>
  <si>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</si>
  <si>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</si>
  <si>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</si>
  <si>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</si>
  <si>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</si>
  <si>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</si>
  <si>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</si>
  <si>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</si>
  <si>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</si>
  <si>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</si>
  <si>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</si>
  <si>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</si>
  <si>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</si>
  <si>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</si>
  <si>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</si>
  <si>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</si>
  <si>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</si>
  <si>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</si>
  <si>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</si>
  <si>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</si>
  <si>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</si>
  <si>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</si>
  <si>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</si>
  <si>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</si>
  <si>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</si>
  <si>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</si>
  <si>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</si>
  <si>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</si>
  <si>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</si>
  <si>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</si>
  <si>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</si>
  <si>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</si>
  <si>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</si>
  <si>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</si>
  <si>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</si>
  <si>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</si>
  <si>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</si>
  <si>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</si>
  <si>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</si>
  <si>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</si>
  <si>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</si>
  <si>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</si>
  <si>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</si>
  <si>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</si>
  <si>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</si>
  <si>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</si>
  <si>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</si>
  <si>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</si>
  <si>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</si>
  <si>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</si>
  <si>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</si>
  <si>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</si>
  <si>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</si>
  <si>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</si>
  <si>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</si>
  <si>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</si>
  <si>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</si>
  <si>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</si>
  <si>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</si>
  <si>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</si>
  <si>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</si>
  <si>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</si>
  <si>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</si>
  <si>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</si>
  <si>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</si>
  <si>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</si>
  <si>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</si>
  <si>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</si>
  <si>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</si>
  <si>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</si>
  <si>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</si>
  <si>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</si>
  <si>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</si>
  <si>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</si>
  <si>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</si>
  <si>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</si>
  <si>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</si>
  <si>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</si>
  <si>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</si>
  <si>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</si>
  <si>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</si>
  <si>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</si>
  <si>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</si>
  <si>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</si>
  <si>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</si>
  <si>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</si>
  <si>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</si>
  <si>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</si>
  <si>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</si>
  <si>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</si>
  <si>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</si>
  <si>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</si>
  <si>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</si>
  <si>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</si>
  <si>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</si>
  <si>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</si>
  <si>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</si>
  <si>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</si>
  <si>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</si>
  <si>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</si>
  <si>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</si>
  <si>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</si>
  <si>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</si>
  <si>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</si>
  <si>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</si>
  <si>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</si>
  <si>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</si>
  <si>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</si>
  <si>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</si>
  <si>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</si>
  <si>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</si>
  <si>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</si>
  <si>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</si>
  <si>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</si>
  <si>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</si>
  <si>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</si>
  <si>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</si>
  <si>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</si>
  <si>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</si>
  <si>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</si>
  <si>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</si>
  <si>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</si>
  <si>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</si>
  <si>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</si>
  <si>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</si>
  <si>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</si>
  <si>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</si>
  <si>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</si>
  <si>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</si>
  <si>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</si>
  <si>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</si>
  <si>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</si>
  <si>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</si>
  <si>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</si>
  <si>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</si>
  <si>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</si>
  <si>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</si>
  <si>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</si>
  <si>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</si>
  <si>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</si>
  <si>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</si>
  <si>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</si>
  <si>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</si>
  <si>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</si>
  <si>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</si>
  <si>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</si>
  <si>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</si>
  <si>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</si>
  <si>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</si>
  <si>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</si>
  <si>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</si>
  <si>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</si>
  <si>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</si>
  <si>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</si>
  <si>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</si>
  <si>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</si>
  <si>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</si>
  <si>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</si>
  <si>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</si>
  <si>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</si>
  <si>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</si>
  <si>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</si>
  <si>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</si>
  <si>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</si>
  <si>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</si>
  <si>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</si>
  <si>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</si>
  <si>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</si>
  <si>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</si>
  <si>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</si>
  <si>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</si>
  <si>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</si>
  <si>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</si>
  <si>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</si>
  <si>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</si>
  <si>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</si>
  <si>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</si>
  <si>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</si>
  <si>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</si>
  <si>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</si>
  <si>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</si>
  <si>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</si>
  <si>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</si>
  <si>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</si>
  <si>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</si>
  <si>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</si>
  <si>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</si>
  <si>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</si>
  <si>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</si>
  <si>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</si>
  <si>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</si>
  <si>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</si>
  <si>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</si>
  <si>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</si>
  <si>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</si>
  <si>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</si>
  <si>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</si>
  <si>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</si>
  <si>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</si>
  <si>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</si>
  <si>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</si>
  <si>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</si>
  <si>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</si>
  <si>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</si>
  <si>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</si>
  <si>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</si>
  <si>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</si>
  <si>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</si>
  <si>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</si>
  <si>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</si>
  <si>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</si>
  <si>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</si>
  <si>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</si>
  <si>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</si>
  <si>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</si>
  <si>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</si>
  <si>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</si>
  <si>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</si>
  <si>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</si>
  <si>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</si>
  <si>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</si>
  <si>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</si>
  <si>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</si>
  <si>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</si>
  <si>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</si>
  <si>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</si>
  <si>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</si>
  <si>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</si>
  <si>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</si>
  <si>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</si>
  <si>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</si>
  <si>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</si>
  <si>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</si>
  <si>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</si>
  <si>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</si>
  <si>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</si>
  <si>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</si>
  <si>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</si>
  <si>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</si>
  <si>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</si>
  <si>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</si>
  <si>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</si>
  <si>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</si>
  <si>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</si>
  <si>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</si>
  <si>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</si>
  <si>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</si>
  <si>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</si>
  <si>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</si>
  <si>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</si>
  <si>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</si>
  <si>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</si>
  <si>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</si>
  <si>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</si>
  <si>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</si>
  <si>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</si>
  <si>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</si>
  <si>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</si>
  <si>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</si>
  <si>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</si>
  <si>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</si>
  <si>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</si>
  <si>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</si>
  <si>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</si>
  <si>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</si>
  <si>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</si>
  <si>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</si>
  <si>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</si>
  <si>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</si>
  <si>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</si>
  <si>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</si>
  <si>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</si>
  <si>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</si>
  <si>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</si>
  <si>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</si>
  <si>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</si>
  <si>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</si>
  <si>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</si>
  <si>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</si>
  <si>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</si>
  <si>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</si>
  <si>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</si>
  <si>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</si>
  <si>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</si>
  <si>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</si>
  <si>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</si>
  <si>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</si>
  <si>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</si>
  <si>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</si>
  <si>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</si>
  <si>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</si>
  <si>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</si>
  <si>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</si>
  <si>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</si>
  <si>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</si>
  <si>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</si>
  <si>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</si>
  <si>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</si>
  <si>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</si>
  <si>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</si>
  <si>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</si>
  <si>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</si>
  <si>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</si>
  <si>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</si>
  <si>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</si>
  <si>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</si>
  <si>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</si>
  <si>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</si>
  <si>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</si>
  <si>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</si>
  <si>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</si>
  <si>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</si>
  <si>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</si>
  <si>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</si>
  <si>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</si>
  <si>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</si>
  <si>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</si>
  <si>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</si>
  <si>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</si>
  <si>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</si>
  <si>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</si>
  <si>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</si>
  <si>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</si>
  <si>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</si>
  <si>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</si>
  <si>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</si>
  <si>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</si>
  <si>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</si>
  <si>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</si>
  <si>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</si>
  <si>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</si>
  <si>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</si>
  <si>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</si>
  <si>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</si>
  <si>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</si>
  <si>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</si>
  <si>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</si>
  <si>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</si>
  <si>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</si>
  <si>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</si>
  <si>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</si>
  <si>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</si>
  <si>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</si>
  <si>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</si>
  <si>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</si>
  <si>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</si>
  <si>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</si>
  <si>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</si>
  <si>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</si>
  <si>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</si>
  <si>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</si>
  <si>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</si>
  <si>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</si>
  <si>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</si>
  <si>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</si>
  <si>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</si>
  <si>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</si>
  <si>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</si>
  <si>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</si>
  <si>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</si>
  <si>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</si>
  <si>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</si>
  <si>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</si>
  <si>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</si>
  <si>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</si>
  <si>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</si>
  <si>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</si>
  <si>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</si>
  <si>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</si>
  <si>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</si>
  <si>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</si>
  <si>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</si>
  <si>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</si>
  <si>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</si>
  <si>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</si>
  <si>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</si>
  <si>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</si>
  <si>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</si>
  <si>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</si>
  <si>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</si>
  <si>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</si>
  <si>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</si>
  <si>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</si>
  <si>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</si>
  <si>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</si>
  <si>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</si>
  <si>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</si>
  <si>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</si>
  <si>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</si>
  <si>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</si>
  <si>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</si>
  <si>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</si>
  <si>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</si>
  <si>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</si>
  <si>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</si>
  <si>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</si>
  <si>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</si>
  <si>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</si>
  <si>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</si>
  <si>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</si>
  <si>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</si>
  <si>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</si>
  <si>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</si>
  <si>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</si>
  <si>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</si>
  <si>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</si>
  <si>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</si>
  <si>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</si>
  <si>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</si>
  <si>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</si>
  <si>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</si>
  <si>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</si>
  <si>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</si>
  <si>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</si>
  <si>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</si>
  <si>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</si>
  <si>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</si>
  <si>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</si>
  <si>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</si>
  <si>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</si>
  <si>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</si>
  <si>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</si>
  <si>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</si>
  <si>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</si>
  <si>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</si>
  <si>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</si>
  <si>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</si>
  <si>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</si>
  <si>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</si>
  <si>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</si>
  <si>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</si>
  <si>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</si>
  <si>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</si>
  <si>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</si>
  <si>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</si>
  <si>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</si>
  <si>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</si>
  <si>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</si>
  <si>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</si>
  <si>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</si>
  <si>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</si>
  <si>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</si>
  <si>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</si>
  <si>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</si>
  <si>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</si>
  <si>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</si>
  <si>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</si>
  <si>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</si>
  <si>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</si>
  <si>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</si>
  <si>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</si>
  <si>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</si>
  <si>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</si>
  <si>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</si>
  <si>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</si>
  <si>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</si>
  <si>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</si>
  <si>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</si>
  <si>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</si>
  <si>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</si>
  <si>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</si>
  <si>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</si>
  <si>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</si>
  <si>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</si>
  <si>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</si>
  <si>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</si>
  <si>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</si>
  <si>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</si>
  <si>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</si>
  <si>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</si>
  <si>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</si>
  <si>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</si>
  <si>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</si>
  <si>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</si>
  <si>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</si>
  <si>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</si>
  <si>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</si>
  <si>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</si>
  <si>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</si>
  <si>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</si>
  <si>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</si>
  <si>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</si>
  <si>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</si>
  <si>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</si>
  <si>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</si>
  <si>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</si>
  <si>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</si>
  <si>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</si>
  <si>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</si>
  <si>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</si>
  <si>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</si>
  <si>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</si>
  <si>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</si>
  <si>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</si>
  <si>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</si>
  <si>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</si>
  <si>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</si>
  <si>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</si>
  <si>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</si>
  <si>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</si>
  <si>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</si>
  <si>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</si>
  <si>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</si>
  <si>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</si>
  <si>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</si>
  <si>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</si>
  <si>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</si>
  <si>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</si>
  <si>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</si>
  <si>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</si>
  <si>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</si>
  <si>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</si>
  <si>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</si>
  <si>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</si>
  <si>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</si>
  <si>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</si>
  <si>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</si>
  <si>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</si>
  <si>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</si>
  <si>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</si>
  <si>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</si>
  <si>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</si>
  <si>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</si>
  <si>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</si>
  <si>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</si>
  <si>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</si>
  <si>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</si>
  <si>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</si>
  <si>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</si>
  <si>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</si>
  <si>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</si>
  <si>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</si>
  <si>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</si>
  <si>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</si>
  <si>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</si>
  <si>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</si>
  <si>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</si>
  <si>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</si>
  <si>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</si>
  <si>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</si>
  <si>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</si>
  <si>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</si>
  <si>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</si>
  <si>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</si>
  <si>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</si>
  <si>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</si>
  <si>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</si>
  <si>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</si>
  <si>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</si>
  <si>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</si>
  <si>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</si>
  <si>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</si>
  <si>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</si>
  <si>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</si>
  <si>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</si>
  <si>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</si>
  <si>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</si>
  <si>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</si>
  <si>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</si>
  <si>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</si>
  <si>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</si>
  <si>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</si>
  <si>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</si>
  <si>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</si>
  <si>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</si>
  <si>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</si>
  <si>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</si>
  <si>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</si>
  <si>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</si>
  <si>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</si>
  <si>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</si>
  <si>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</si>
  <si>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</si>
  <si>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</si>
  <si>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</si>
  <si>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</si>
  <si>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</si>
  <si>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</si>
  <si>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</si>
  <si>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</si>
  <si>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</si>
  <si>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</si>
  <si>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</si>
  <si>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</si>
  <si>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</si>
  <si>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</si>
  <si>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</si>
  <si>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</si>
  <si>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</si>
  <si>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</si>
  <si>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</si>
  <si>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</si>
  <si>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</si>
  <si>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</si>
  <si>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</si>
  <si>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</si>
  <si>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</si>
  <si>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</si>
  <si>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</si>
  <si>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</si>
  <si>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</si>
  <si>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</si>
  <si>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</si>
  <si>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</si>
  <si>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</si>
  <si>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</si>
  <si>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</si>
  <si>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</si>
  <si>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</si>
  <si>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</si>
  <si>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</si>
  <si>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</si>
  <si>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</si>
  <si>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</si>
  <si>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</si>
  <si>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</si>
  <si>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</si>
  <si>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</si>
  <si>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</si>
  <si>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</si>
  <si>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</si>
  <si>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</si>
  <si>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</si>
  <si>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</si>
  <si>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</si>
  <si>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</si>
  <si>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</si>
  <si>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</si>
  <si>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</si>
  <si>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</si>
  <si>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</si>
  <si>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</si>
  <si>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</si>
  <si>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</si>
  <si>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</si>
  <si>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</si>
  <si>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</si>
  <si>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</si>
  <si>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</si>
  <si>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</si>
  <si>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</si>
  <si>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</si>
  <si>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</si>
  <si>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</si>
  <si>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</si>
  <si>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</si>
  <si>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</si>
  <si>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</si>
  <si>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</si>
  <si>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</si>
  <si>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</si>
  <si>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</si>
  <si>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</si>
  <si>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</si>
  <si>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</si>
  <si>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</si>
  <si>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</si>
  <si>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</si>
  <si>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</si>
  <si>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</si>
  <si>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</si>
  <si>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</si>
  <si>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</si>
  <si>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</si>
  <si>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</si>
  <si>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</si>
  <si>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</si>
  <si>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</si>
  <si>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</si>
  <si>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</si>
  <si>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</si>
  <si>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</si>
  <si>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</si>
  <si>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</si>
  <si>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</si>
  <si>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</si>
  <si>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</si>
  <si>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</si>
  <si>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</si>
  <si>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</si>
  <si>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</si>
  <si>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</si>
  <si>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</si>
  <si>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</si>
  <si>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</si>
  <si>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</si>
  <si>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</si>
  <si>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</si>
  <si>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</si>
  <si>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</si>
  <si>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</si>
  <si>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</si>
  <si>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</si>
  <si>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</si>
  <si>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</si>
  <si>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</si>
  <si>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</si>
  <si>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</si>
  <si>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</si>
  <si>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</si>
  <si>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</si>
  <si>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</si>
  <si>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</si>
  <si>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</si>
  <si>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</si>
  <si>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</si>
  <si>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</si>
  <si>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</si>
  <si>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</si>
  <si>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</si>
  <si>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</si>
  <si>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</si>
  <si>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</si>
  <si>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</si>
  <si>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</si>
  <si>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</si>
  <si>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</si>
  <si>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</si>
  <si>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</si>
  <si>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</si>
  <si>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</si>
  <si>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</si>
  <si>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</si>
  <si>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</si>
  <si>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</si>
  <si>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</si>
  <si>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</si>
  <si>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</si>
  <si>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</si>
  <si>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</si>
  <si>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</si>
  <si>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</si>
  <si>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</si>
  <si>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</si>
  <si>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</si>
  <si>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</si>
  <si>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</si>
  <si>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</si>
  <si>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</si>
  <si>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</si>
  <si>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</si>
  <si>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</si>
  <si>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</si>
  <si>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</si>
  <si>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</si>
  <si>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</si>
  <si>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</si>
  <si>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</si>
  <si>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</si>
  <si>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</si>
  <si>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</si>
  <si>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</si>
  <si>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</si>
  <si>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</si>
  <si>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</si>
  <si>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</si>
  <si>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</si>
  <si>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</si>
  <si>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</si>
  <si>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</si>
  <si>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</si>
  <si>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</si>
  <si>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</si>
  <si>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</si>
  <si>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</si>
  <si>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</si>
  <si>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</si>
  <si>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</si>
  <si>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</si>
  <si>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</si>
  <si>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</si>
  <si>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</si>
  <si>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</si>
  <si>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</si>
  <si>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</si>
  <si>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</si>
  <si>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</si>
  <si>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</si>
  <si>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</si>
  <si>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</si>
  <si>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</si>
  <si>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</si>
  <si>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</si>
  <si>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</si>
  <si>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</si>
  <si>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</si>
  <si>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</si>
  <si>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</si>
  <si>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</si>
  <si>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</si>
  <si>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</si>
  <si>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</si>
  <si>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</si>
  <si>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</si>
  <si>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</si>
  <si>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</si>
  <si>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</si>
  <si>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</si>
  <si>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</si>
  <si>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</si>
  <si>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</si>
  <si>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</si>
  <si>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</si>
  <si>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</si>
  <si>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</si>
  <si>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</si>
  <si>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</si>
  <si>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</si>
  <si>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</si>
  <si>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</si>
  <si>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</si>
  <si>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</si>
  <si>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</si>
  <si>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</si>
  <si>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</si>
  <si>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</si>
  <si>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</si>
  <si>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</si>
  <si>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</si>
  <si>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</si>
  <si>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</si>
  <si>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</si>
  <si>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</si>
  <si>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</si>
  <si>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</si>
  <si>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</si>
  <si>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</si>
  <si>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</si>
  <si>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</si>
  <si>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</si>
  <si>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</si>
  <si>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</si>
  <si>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</si>
  <si>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</si>
  <si>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</si>
  <si>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</si>
  <si>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</si>
  <si>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</si>
  <si>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</si>
  <si>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</si>
  <si>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</si>
  <si>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</si>
  <si>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</si>
  <si>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</si>
  <si>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</si>
  <si>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</si>
  <si>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</si>
  <si>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</si>
  <si>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</si>
  <si>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</si>
  <si>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</si>
  <si>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</si>
  <si>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</si>
  <si>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</si>
  <si>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</si>
  <si>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</si>
  <si>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</si>
  <si>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</si>
  <si>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</si>
  <si>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</si>
  <si>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</si>
  <si>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</si>
  <si>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</si>
  <si>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</si>
  <si>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</si>
  <si>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</si>
  <si>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</si>
  <si>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</si>
  <si>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</si>
  <si>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</si>
  <si>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</si>
  <si>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</si>
  <si>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</si>
  <si>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</si>
  <si>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</si>
  <si>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</si>
  <si>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</si>
  <si>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</si>
  <si>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</si>
  <si>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</si>
  <si>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</si>
  <si>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</si>
  <si>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</si>
  <si>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</si>
  <si>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</si>
  <si>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</si>
  <si>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</si>
  <si>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</si>
  <si>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</si>
  <si>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</si>
  <si>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</si>
  <si>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</si>
  <si>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</si>
  <si>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</si>
  <si>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</si>
  <si>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</si>
  <si>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</si>
  <si>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</si>
  <si>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</si>
  <si>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</si>
  <si>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</si>
  <si>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</si>
  <si>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</si>
  <si>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</si>
  <si>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</si>
  <si>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</si>
  <si>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</si>
  <si>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</si>
  <si>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</si>
  <si>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</si>
  <si>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</si>
  <si>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</si>
  <si>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</si>
  <si>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</si>
  <si>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</si>
  <si>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</si>
  <si>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</si>
  <si>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</si>
  <si>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</si>
  <si>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</si>
  <si>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</si>
  <si>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</si>
  <si>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</si>
  <si>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</si>
  <si>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</si>
  <si>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</si>
  <si>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</si>
  <si>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</si>
  <si>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</si>
  <si>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</si>
  <si>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</si>
  <si>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</si>
  <si>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</si>
  <si>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</si>
  <si>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</si>
  <si>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</si>
  <si>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</si>
  <si>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</si>
  <si>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</si>
  <si>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</si>
  <si>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</si>
  <si>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</si>
  <si>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</si>
  <si>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</si>
  <si>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</si>
  <si>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</si>
  <si>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</si>
  <si>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</si>
  <si>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</si>
  <si>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</si>
  <si>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</si>
  <si>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</si>
  <si>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</si>
  <si>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</si>
  <si>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</si>
  <si>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</si>
  <si>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</si>
  <si>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</si>
  <si>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</si>
  <si>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</si>
  <si>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</si>
  <si>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</si>
  <si>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</si>
  <si>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</si>
  <si>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</si>
  <si>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</si>
  <si>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</si>
  <si>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</si>
  <si>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</si>
  <si>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</si>
  <si>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</si>
  <si>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</si>
  <si>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</si>
  <si>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</si>
  <si>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</si>
  <si>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</si>
  <si>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</si>
  <si>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</si>
  <si>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</si>
  <si>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</si>
  <si>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</si>
  <si>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</si>
  <si>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</si>
  <si>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</si>
  <si>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</si>
  <si>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</si>
  <si>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</si>
  <si>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</si>
  <si>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</si>
  <si>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</si>
  <si>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</si>
  <si>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</si>
  <si>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</si>
  <si>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</si>
  <si>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</si>
  <si>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</si>
  <si>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</si>
  <si>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</si>
  <si>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</si>
  <si>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</si>
  <si>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</si>
  <si>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</si>
  <si>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</si>
  <si>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</si>
  <si>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</si>
  <si>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</si>
  <si>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</si>
  <si>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</si>
  <si>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</si>
  <si>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</si>
  <si>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</si>
  <si>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</si>
  <si>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</si>
  <si>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</si>
  <si>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</si>
  <si>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</si>
  <si>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</si>
  <si>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</si>
  <si>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</si>
  <si>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</si>
  <si>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</si>
  <si>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</si>
  <si>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</si>
  <si>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</si>
  <si>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</si>
  <si>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</si>
  <si>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</si>
  <si>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</si>
  <si>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</si>
  <si>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</si>
  <si>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</si>
  <si>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</si>
  <si>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</si>
  <si>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</si>
  <si>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</si>
  <si>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</si>
  <si>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</si>
  <si>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</si>
  <si>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</si>
  <si>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</si>
  <si>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</si>
  <si>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</si>
  <si>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</si>
  <si>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</si>
  <si>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</si>
  <si>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</si>
  <si>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</si>
  <si>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</si>
  <si>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</si>
  <si>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</si>
  <si>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</si>
  <si>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</si>
  <si>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</si>
  <si>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</si>
  <si>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</si>
  <si>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</si>
  <si>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</si>
  <si>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</si>
  <si>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</si>
  <si>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</si>
  <si>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</si>
  <si>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</si>
  <si>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</si>
  <si>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</si>
  <si>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</si>
  <si>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</si>
  <si>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</si>
  <si>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</si>
  <si>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</si>
  <si>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</si>
  <si>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</si>
  <si>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</si>
  <si>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</si>
  <si>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</si>
  <si>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</si>
  <si>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</si>
  <si>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</si>
  <si>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</si>
  <si>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</si>
  <si>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</si>
  <si>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</si>
  <si>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</si>
  <si>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</si>
  <si>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</si>
  <si>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</si>
  <si>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</si>
  <si>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</si>
  <si>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</si>
  <si>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</si>
  <si>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</si>
  <si>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</si>
  <si>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</si>
  <si>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</si>
  <si>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</si>
  <si>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</si>
  <si>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</si>
  <si>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</si>
  <si>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</si>
  <si>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</si>
  <si>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</si>
  <si>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</si>
  <si>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</si>
  <si>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</si>
  <si>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</si>
  <si>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</si>
  <si>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</si>
  <si>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</si>
  <si>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</si>
  <si>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</si>
  <si>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</si>
  <si>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</si>
  <si>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</si>
  <si>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</si>
  <si>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</si>
  <si>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</si>
  <si>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</si>
  <si>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</si>
  <si>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</si>
  <si>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</si>
  <si>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</si>
  <si>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</si>
  <si>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</si>
  <si>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</si>
  <si>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</si>
  <si>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</si>
  <si>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</si>
  <si>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</si>
  <si>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</si>
  <si>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</si>
  <si>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</si>
  <si>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</si>
  <si>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</si>
  <si>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</si>
  <si>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</si>
  <si>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</si>
  <si>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</si>
  <si>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</si>
  <si>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</si>
  <si>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</si>
  <si>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</si>
  <si>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</si>
  <si>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</si>
  <si>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</si>
  <si>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</si>
  <si>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</si>
  <si>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</si>
  <si>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</si>
  <si>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</si>
  <si>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</si>
  <si>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</si>
  <si>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</si>
  <si>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</si>
  <si>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</si>
  <si>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</si>
  <si>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</si>
  <si>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</si>
  <si>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</si>
  <si>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</si>
  <si>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</si>
  <si>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</si>
  <si>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</si>
  <si>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</si>
  <si>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</si>
  <si>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</si>
  <si>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</si>
  <si>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</si>
  <si>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</si>
  <si>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</si>
  <si>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</si>
  <si>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</si>
  <si>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</si>
  <si>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</si>
  <si>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</si>
  <si>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</si>
  <si>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</si>
  <si>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</si>
  <si>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</si>
  <si>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</si>
  <si>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</si>
  <si>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</si>
  <si>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</si>
  <si>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</si>
  <si>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</si>
  <si>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</si>
  <si>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</si>
  <si>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</si>
  <si>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</si>
  <si>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</si>
  <si>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</si>
  <si>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</si>
  <si>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</si>
  <si>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</si>
  <si>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</si>
  <si>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</si>
  <si>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</si>
  <si>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</si>
  <si>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</si>
  <si>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</si>
  <si>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</si>
  <si>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</si>
  <si>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</si>
  <si>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</si>
  <si>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</si>
  <si>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</si>
  <si>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</si>
  <si>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</si>
  <si>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</si>
  <si>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</si>
  <si>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</si>
  <si>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</si>
  <si>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</si>
  <si>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</si>
  <si>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</si>
  <si>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</si>
  <si>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</si>
  <si>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</si>
  <si>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</si>
  <si>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</si>
  <si>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</si>
  <si>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</si>
  <si>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</si>
  <si>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</si>
  <si>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</si>
  <si>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</si>
  <si>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</si>
  <si>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</si>
  <si>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</si>
  <si>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</si>
  <si>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</si>
  <si>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</si>
  <si>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</si>
  <si>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</si>
  <si>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</si>
  <si>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</si>
  <si>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</si>
  <si>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</si>
  <si>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</si>
  <si>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</si>
  <si>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</si>
  <si>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</si>
  <si>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</si>
  <si>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</si>
  <si>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</si>
  <si>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</si>
  <si>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</si>
  <si>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</si>
  <si>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</si>
  <si>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</si>
  <si>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</si>
  <si>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</si>
  <si>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</si>
  <si>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</si>
  <si>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</si>
  <si>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</si>
  <si>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</si>
  <si>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</si>
  <si>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</si>
  <si>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</si>
  <si>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</si>
  <si>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</si>
  <si>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</si>
  <si>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</si>
  <si>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</si>
  <si>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</si>
  <si>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</si>
  <si>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</si>
  <si>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</si>
  <si>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</si>
  <si>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</si>
  <si>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</si>
  <si>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</si>
  <si>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</si>
  <si>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</si>
  <si>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</si>
  <si>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</si>
  <si>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</si>
  <si>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</si>
  <si>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</si>
  <si>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</si>
  <si>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</si>
  <si>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</si>
  <si>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</si>
  <si>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</si>
  <si>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</si>
  <si>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</si>
  <si>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</si>
  <si>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</si>
  <si>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</si>
  <si>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</si>
  <si>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</si>
  <si>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</si>
  <si>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</si>
  <si>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</si>
  <si>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</si>
  <si>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</si>
  <si>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</si>
  <si>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</si>
  <si>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</si>
  <si>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</si>
  <si>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</si>
  <si>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</si>
  <si>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</si>
  <si>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</si>
  <si>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</si>
  <si>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</si>
  <si>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</si>
  <si>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</si>
  <si>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</si>
  <si>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</si>
  <si>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</si>
  <si>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</si>
  <si>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</si>
  <si>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</si>
  <si>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</si>
  <si>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</si>
  <si>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</si>
  <si>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</si>
  <si>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</si>
  <si>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</si>
  <si>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</si>
  <si>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</si>
  <si>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</si>
  <si>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</si>
  <si>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</si>
  <si>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</si>
  <si>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</si>
  <si>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</si>
  <si>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</si>
  <si>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</si>
  <si>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</si>
  <si>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</si>
  <si>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</si>
  <si>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</si>
  <si>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</si>
  <si>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</si>
  <si>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</si>
  <si>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</si>
  <si>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</si>
  <si>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</si>
  <si>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</si>
  <si>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</si>
  <si>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</si>
  <si>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</si>
  <si>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</si>
  <si>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</si>
  <si>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</si>
  <si>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</si>
  <si>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</si>
  <si>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</si>
  <si>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</si>
  <si>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</si>
  <si>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</si>
  <si>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</si>
  <si>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</si>
  <si>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</si>
  <si>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</si>
  <si>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</si>
  <si>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</si>
  <si>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</si>
  <si>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</si>
  <si>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</si>
  <si>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</si>
  <si>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</si>
  <si>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</si>
  <si>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</si>
  <si>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</si>
  <si>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</si>
  <si>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</si>
  <si>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</si>
  <si>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</si>
  <si>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</si>
  <si>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</si>
  <si>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</si>
  <si>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</si>
  <si>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</si>
  <si>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</si>
  <si>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</si>
  <si>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</si>
  <si>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</si>
  <si>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</si>
  <si>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</si>
  <si>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</si>
  <si>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</si>
  <si>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</si>
  <si>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</si>
  <si>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</si>
  <si>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</si>
  <si>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</si>
  <si>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</si>
  <si>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</si>
  <si>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</si>
  <si>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</si>
  <si>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</si>
  <si>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</si>
  <si>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</si>
  <si>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</si>
  <si>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</si>
  <si>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</si>
  <si>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</si>
  <si>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</si>
  <si>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</si>
  <si>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</si>
  <si>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</si>
  <si>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</si>
  <si>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</si>
  <si>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</si>
  <si>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</si>
  <si>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</si>
  <si>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</si>
  <si>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</si>
  <si>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</si>
  <si>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</si>
  <si>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</si>
  <si>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</si>
  <si>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</si>
  <si>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</si>
  <si>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</si>
  <si>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</si>
  <si>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</si>
  <si>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</si>
  <si>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</si>
  <si>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</si>
  <si>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</si>
  <si>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</si>
  <si>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</si>
  <si>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</si>
  <si>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</si>
  <si>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</si>
  <si>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</si>
  <si>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</si>
  <si>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</si>
  <si>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</si>
  <si>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</si>
  <si>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</si>
  <si>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</si>
  <si>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</si>
  <si>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</si>
  <si>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</si>
  <si>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</si>
  <si>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</si>
  <si>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</si>
  <si>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</si>
  <si>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</si>
  <si>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</si>
  <si>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</si>
  <si>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</si>
  <si>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</si>
  <si>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</si>
  <si>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</si>
  <si>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</si>
  <si>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</si>
  <si>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</si>
  <si>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</si>
  <si>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</si>
  <si>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</si>
  <si>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</si>
  <si>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</si>
  <si>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</si>
  <si>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</si>
  <si>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</si>
  <si>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</si>
  <si>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</si>
  <si>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</si>
  <si>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</si>
  <si>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</si>
  <si>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</si>
  <si>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</si>
  <si>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</si>
  <si>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</si>
  <si>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</si>
  <si>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</si>
  <si>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</si>
  <si>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</si>
  <si>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</si>
  <si>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</si>
  <si>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</si>
  <si>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</si>
  <si>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</si>
  <si>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</si>
  <si>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</si>
  <si>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</si>
  <si>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</si>
  <si>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</si>
  <si>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</si>
  <si>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</si>
  <si>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</si>
  <si>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</si>
  <si>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</si>
  <si>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</si>
  <si>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</si>
  <si>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</si>
  <si>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</si>
  <si>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</si>
  <si>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</si>
  <si>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</si>
  <si>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</si>
  <si>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</si>
  <si>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</si>
  <si>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</si>
  <si>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</si>
  <si>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</si>
  <si>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</si>
  <si>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</si>
  <si>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</si>
  <si>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</si>
  <si>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</si>
  <si>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</si>
  <si>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</si>
  <si>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</si>
  <si>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</si>
  <si>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</si>
  <si>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</si>
  <si>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</si>
  <si>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</si>
  <si>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</si>
  <si>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</si>
  <si>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</si>
  <si>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</si>
  <si>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</si>
  <si>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</si>
  <si>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</si>
  <si>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</si>
  <si>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</si>
  <si>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</si>
  <si>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</si>
  <si>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</si>
  <si>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</si>
  <si>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</si>
  <si>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</si>
  <si>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</si>
  <si>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</si>
  <si>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</si>
  <si>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</si>
  <si>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</si>
  <si>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</si>
  <si>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</si>
  <si>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</si>
  <si>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</si>
  <si>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</si>
  <si>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</si>
  <si>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</si>
  <si>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</si>
  <si>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</si>
  <si>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</si>
  <si>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</si>
  <si>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</si>
  <si>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</si>
  <si>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</si>
  <si>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</si>
  <si>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</si>
  <si>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</si>
  <si>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</si>
  <si>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</si>
  <si>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</si>
  <si>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</si>
  <si>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</si>
  <si>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</si>
  <si>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</si>
  <si>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</si>
  <si>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</si>
  <si>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</si>
  <si>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</si>
  <si>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</si>
  <si>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</si>
  <si>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</si>
  <si>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</si>
  <si>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</si>
  <si>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</si>
  <si>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</si>
  <si>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</si>
  <si>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</si>
  <si>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</si>
  <si>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</si>
  <si>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</si>
  <si>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</si>
  <si>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</si>
  <si>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</si>
  <si>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</si>
  <si>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</si>
  <si>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</si>
  <si>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</si>
  <si>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</si>
  <si>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</si>
  <si>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</si>
  <si>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</si>
  <si>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</si>
  <si>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</si>
  <si>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</si>
  <si>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</si>
  <si>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</si>
  <si>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</si>
  <si>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</si>
  <si>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</si>
  <si>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</si>
  <si>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</si>
  <si>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</si>
  <si>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</si>
  <si>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</si>
  <si>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</si>
  <si>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</si>
  <si>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</si>
  <si>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</si>
  <si>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</si>
  <si>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</si>
  <si>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</si>
  <si>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</si>
  <si>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</si>
  <si>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</si>
  <si>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</si>
  <si>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</si>
  <si>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</si>
  <si>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</si>
  <si>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</si>
  <si>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</si>
  <si>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</si>
  <si>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</si>
  <si>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</si>
  <si>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</si>
  <si>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</si>
  <si>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</si>
  <si>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</si>
  <si>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</si>
  <si>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</si>
  <si>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</si>
  <si>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</si>
  <si>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</si>
  <si>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</si>
  <si>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</si>
  <si>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</si>
  <si>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</si>
  <si>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</si>
  <si>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</si>
  <si>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</si>
  <si>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</si>
  <si>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</si>
  <si>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</si>
  <si>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</si>
  <si>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</si>
  <si>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</si>
  <si>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</si>
  <si>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</si>
  <si>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</si>
  <si>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</si>
  <si>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</si>
  <si>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</si>
  <si>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</si>
  <si>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</si>
  <si>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</si>
  <si>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</si>
  <si>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</si>
  <si>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</si>
  <si>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</si>
  <si>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</si>
  <si>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</si>
  <si>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</si>
  <si>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</si>
  <si>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</si>
  <si>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</si>
  <si>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</si>
  <si>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</si>
  <si>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</si>
  <si>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</si>
  <si>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</si>
  <si>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</si>
  <si>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</si>
  <si>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</si>
  <si>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</si>
  <si>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</si>
  <si>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</si>
  <si>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</si>
  <si>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</si>
  <si>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</si>
  <si>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</si>
  <si>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</si>
  <si>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</si>
  <si>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</si>
  <si>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</si>
  <si>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</si>
  <si>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</si>
  <si>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</si>
  <si>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</si>
  <si>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</si>
  <si>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</si>
  <si>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</si>
  <si>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</si>
  <si>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</si>
  <si>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</si>
  <si>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</si>
  <si>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</si>
  <si>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</si>
  <si>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</si>
  <si>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</si>
  <si>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</si>
  <si>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</si>
  <si>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</si>
  <si>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</si>
  <si>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</si>
  <si>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</si>
  <si>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</si>
  <si>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</si>
  <si>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</si>
  <si>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</si>
  <si>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</si>
  <si>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</si>
  <si>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</si>
  <si>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</si>
  <si>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</si>
  <si>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</si>
  <si>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</si>
  <si>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</si>
  <si>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</si>
  <si>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</si>
  <si>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</si>
  <si>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</si>
  <si>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</si>
  <si>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</si>
  <si>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</si>
  <si>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</si>
  <si>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</si>
  <si>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</si>
  <si>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</si>
  <si>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</si>
  <si>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</si>
  <si>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</si>
  <si>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</si>
  <si>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</si>
  <si>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</si>
  <si>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</si>
  <si>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</si>
  <si>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</si>
  <si>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</si>
  <si>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</si>
  <si>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</si>
  <si>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</si>
  <si>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</si>
  <si>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</si>
  <si>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</si>
  <si>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</si>
  <si>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</si>
  <si>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</si>
  <si>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</si>
  <si>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</si>
  <si>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</si>
  <si>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</si>
  <si>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</si>
  <si>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</si>
  <si>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</si>
  <si>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</si>
  <si>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</si>
  <si>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</si>
  <si>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</si>
  <si>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</si>
  <si>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</si>
  <si>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</si>
  <si>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</si>
  <si>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</si>
  <si>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</si>
  <si>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</si>
  <si>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</si>
  <si>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</si>
  <si>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</si>
  <si>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</si>
  <si>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</si>
  <si>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</si>
  <si>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</si>
  <si>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</si>
  <si>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</si>
  <si>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</si>
  <si>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</si>
  <si>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</si>
  <si>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</si>
  <si>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</si>
  <si>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</si>
  <si>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</si>
  <si>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</si>
  <si>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</si>
  <si>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</si>
  <si>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</si>
  <si>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</si>
  <si>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</si>
  <si>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</si>
  <si>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</si>
  <si>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</si>
  <si>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</si>
  <si>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</si>
  <si>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</si>
  <si>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</si>
  <si>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</si>
  <si>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</si>
  <si>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</si>
  <si>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</si>
  <si>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</si>
  <si>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</si>
  <si>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</si>
  <si>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</si>
  <si>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</si>
  <si>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</si>
  <si>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</si>
  <si>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</si>
  <si>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</si>
  <si>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</si>
  <si>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</si>
  <si>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</si>
  <si>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</si>
  <si>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</si>
  <si>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</si>
  <si>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</si>
  <si>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</si>
  <si>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</si>
  <si>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</si>
  <si>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</si>
  <si>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</si>
  <si>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</si>
  <si>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</si>
  <si>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</si>
  <si>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</si>
  <si>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</si>
  <si>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</si>
  <si>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</si>
  <si>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</si>
  <si>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</si>
  <si>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</si>
  <si>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</si>
  <si>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</si>
  <si>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</si>
  <si>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</si>
  <si>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</si>
  <si>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</si>
  <si>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</si>
  <si>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</si>
  <si>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</si>
  <si>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</si>
  <si>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</si>
  <si>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</si>
  <si>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</si>
  <si>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</si>
  <si>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</si>
  <si>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</si>
  <si>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</si>
  <si>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</si>
  <si>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</si>
  <si>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</si>
  <si>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</si>
  <si>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</si>
  <si>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</si>
  <si>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</si>
  <si>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</si>
  <si>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</si>
  <si>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</si>
  <si>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</si>
  <si>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</si>
  <si>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</si>
  <si>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</si>
  <si>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</si>
  <si>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</si>
  <si>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</si>
  <si>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</si>
  <si>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</si>
  <si>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</si>
  <si>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</si>
  <si>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</si>
  <si>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</si>
  <si>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</si>
  <si>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</si>
  <si>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</si>
  <si>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</si>
  <si>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</si>
  <si>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</si>
  <si>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</si>
  <si>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</si>
  <si>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</si>
  <si>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</si>
  <si>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</si>
  <si>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</si>
  <si>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</si>
  <si>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</si>
  <si>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</si>
  <si>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</si>
  <si>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</si>
  <si>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</si>
  <si>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</si>
  <si>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</si>
  <si>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</si>
  <si>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</si>
  <si>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</si>
  <si>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</si>
  <si>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</si>
  <si>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</si>
  <si>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</si>
  <si>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</si>
  <si>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</si>
  <si>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</si>
  <si>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</si>
  <si>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</si>
  <si>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</si>
  <si>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</si>
  <si>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</si>
  <si>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</si>
  <si>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</si>
  <si>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</si>
  <si>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</si>
  <si>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</si>
  <si>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</si>
  <si>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</si>
  <si>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</si>
  <si>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</si>
  <si>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</si>
  <si>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</si>
  <si>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</si>
  <si>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</si>
  <si>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</si>
  <si>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</si>
  <si>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</si>
  <si>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</si>
  <si>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</si>
  <si>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</si>
  <si>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</si>
  <si>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</si>
  <si>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</si>
  <si>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</si>
  <si>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</si>
  <si>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</si>
  <si>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</si>
  <si>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</si>
  <si>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</si>
  <si>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</si>
  <si>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</si>
  <si>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</si>
  <si>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</si>
  <si>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</si>
  <si>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</si>
  <si>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</si>
  <si>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</si>
  <si>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</si>
  <si>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</si>
  <si>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</si>
  <si>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</si>
  <si>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</si>
  <si>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</si>
  <si>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</si>
  <si>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</si>
  <si>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</si>
  <si>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</si>
  <si>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</si>
  <si>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</si>
  <si>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</si>
  <si>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</si>
  <si>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</si>
  <si>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</si>
  <si>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</si>
  <si>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</si>
  <si>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</si>
  <si>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</si>
  <si>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</si>
  <si>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</si>
  <si>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</si>
  <si>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</si>
  <si>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</si>
  <si>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</si>
  <si>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</si>
  <si>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</si>
  <si>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</si>
  <si>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</si>
  <si>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</si>
  <si>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</si>
  <si>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</si>
  <si>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</si>
  <si>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</si>
  <si>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</si>
  <si>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</si>
  <si>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</si>
  <si>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</si>
  <si>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</si>
  <si>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</si>
  <si>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</si>
  <si>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</si>
  <si>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</si>
  <si>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</si>
  <si>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</si>
  <si>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</si>
  <si>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</si>
  <si>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</si>
  <si>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</si>
  <si>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</si>
  <si>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</si>
  <si>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</si>
  <si>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</si>
  <si>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</si>
  <si>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</si>
  <si>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</si>
  <si>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</si>
  <si>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</si>
  <si>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</si>
  <si>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</si>
  <si>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</si>
  <si>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</si>
  <si>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</si>
  <si>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</si>
  <si>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</si>
  <si>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</si>
  <si>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</si>
  <si>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</si>
  <si>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</si>
  <si>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</si>
  <si>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</si>
  <si>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</si>
  <si>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</si>
  <si>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</si>
  <si>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</si>
  <si>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</si>
  <si>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</si>
  <si>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</si>
  <si>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</si>
  <si>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</si>
  <si>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</si>
  <si>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</si>
  <si>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</si>
  <si>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</si>
  <si>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</si>
  <si>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</si>
  <si>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</si>
  <si>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</si>
  <si>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</si>
  <si>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</si>
  <si>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</si>
  <si>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</si>
  <si>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</si>
  <si>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</si>
  <si>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</si>
  <si>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</si>
  <si>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</si>
  <si>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</si>
  <si>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</si>
  <si>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</si>
  <si>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</si>
  <si>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</si>
  <si>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</si>
  <si>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</si>
  <si>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</si>
  <si>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</si>
  <si>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</si>
  <si>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</si>
  <si>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</si>
  <si>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</si>
  <si>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</si>
  <si>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</si>
  <si>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</si>
  <si>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</si>
  <si>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</si>
  <si>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</si>
  <si>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</si>
  <si>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</si>
  <si>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</si>
  <si>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</si>
  <si>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</si>
  <si>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</si>
  <si>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</si>
  <si>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</si>
  <si>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</si>
  <si>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</si>
  <si>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</si>
  <si>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</si>
  <si>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</si>
  <si>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</si>
  <si>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</si>
  <si>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</si>
  <si>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</si>
  <si>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</si>
  <si>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</si>
  <si>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</si>
  <si>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</si>
  <si>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</si>
  <si>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</si>
  <si>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</si>
  <si>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</si>
  <si>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</si>
  <si>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</si>
  <si>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</si>
  <si>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</si>
  <si>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</si>
  <si>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</si>
  <si>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</si>
  <si>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</si>
  <si>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</si>
  <si>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</si>
  <si>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</si>
  <si>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</si>
  <si>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</si>
  <si>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</si>
  <si>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</si>
  <si>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</si>
  <si>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</si>
  <si>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</si>
  <si>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</si>
  <si>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</si>
  <si>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</si>
  <si>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</si>
  <si>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</si>
  <si>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</si>
  <si>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</si>
  <si>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</si>
  <si>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</si>
  <si>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</si>
  <si>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</si>
  <si>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</si>
  <si>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</si>
  <si>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</si>
  <si>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</si>
  <si>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</si>
  <si>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</si>
  <si>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</si>
  <si>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</si>
  <si>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</si>
  <si>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</si>
  <si>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</si>
  <si>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</si>
  <si>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</si>
  <si>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</si>
  <si>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</si>
  <si>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</si>
  <si>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</si>
  <si>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</si>
  <si>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</si>
  <si>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</si>
  <si>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</si>
  <si>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</si>
  <si>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</si>
  <si>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</si>
  <si>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</si>
  <si>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</si>
  <si>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</si>
  <si>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</si>
  <si>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</si>
  <si>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</si>
  <si>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</si>
  <si>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</si>
  <si>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</si>
  <si>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</si>
  <si>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</si>
  <si>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</si>
  <si>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</si>
  <si>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</si>
  <si>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</si>
  <si>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</si>
  <si>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</si>
  <si>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</si>
  <si>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</si>
  <si>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</si>
  <si>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</si>
  <si>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</si>
  <si>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</si>
  <si>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</si>
  <si>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</si>
  <si>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</si>
  <si>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</si>
  <si>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</si>
  <si>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</si>
  <si>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</si>
  <si>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</si>
  <si>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</si>
  <si>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</si>
  <si>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</si>
  <si>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</si>
  <si>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</si>
  <si>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</si>
  <si>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</si>
  <si>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</si>
  <si>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</si>
  <si>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</si>
  <si>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</si>
  <si>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</si>
  <si>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</si>
  <si>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</si>
  <si>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</si>
  <si>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</si>
  <si>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</si>
  <si>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</si>
  <si>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</si>
  <si>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</si>
  <si>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</si>
  <si>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</si>
  <si>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</si>
  <si>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</si>
  <si>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</si>
  <si>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</si>
  <si>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</si>
  <si>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</si>
  <si>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</si>
  <si>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</si>
  <si>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</si>
  <si>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</si>
  <si>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</si>
  <si>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</si>
  <si>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</si>
  <si>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</si>
  <si>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</si>
  <si>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</si>
  <si>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</si>
  <si>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</si>
  <si>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</si>
  <si>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</si>
  <si>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</si>
  <si>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</si>
  <si>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</si>
  <si>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</si>
  <si>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</si>
  <si>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</si>
  <si>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</si>
  <si>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</si>
  <si>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</si>
  <si>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</si>
  <si>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</si>
  <si>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</si>
  <si>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</si>
  <si>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</si>
  <si>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</si>
  <si>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</si>
  <si>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</si>
  <si>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</si>
  <si>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</si>
  <si>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</si>
  <si>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</si>
  <si>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</si>
  <si>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</si>
  <si>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</si>
  <si>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</si>
  <si>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</si>
  <si>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</si>
  <si>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</si>
  <si>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</si>
  <si>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</si>
  <si>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</si>
  <si>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</si>
  <si>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</si>
  <si>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</si>
  <si>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</si>
  <si>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</si>
  <si>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</si>
  <si>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</si>
  <si>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</si>
  <si>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</si>
  <si>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</si>
  <si>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</si>
  <si>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</si>
  <si>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</si>
  <si>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</si>
  <si>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</si>
  <si>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</si>
  <si>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</si>
  <si>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</si>
  <si>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</si>
  <si>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</si>
  <si>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</si>
  <si>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</si>
  <si>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</si>
  <si>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</si>
  <si>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</si>
  <si>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</si>
  <si>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</si>
  <si>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</si>
  <si>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</si>
  <si>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</si>
  <si>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</si>
  <si>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</si>
  <si>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</si>
  <si>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</si>
  <si>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</si>
  <si>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</si>
  <si>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</si>
  <si>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</si>
  <si>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</si>
  <si>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</si>
  <si>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</si>
  <si>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</si>
  <si>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</si>
  <si>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</si>
  <si>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</si>
  <si>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</si>
  <si>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</si>
  <si>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</si>
  <si>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</si>
  <si>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</si>
  <si>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</si>
  <si>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</si>
  <si>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</si>
  <si>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</si>
  <si>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</si>
  <si>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</si>
  <si>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</si>
  <si>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</si>
  <si>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</si>
  <si>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</si>
  <si>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</si>
  <si>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</si>
  <si>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</si>
  <si>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</si>
  <si>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</si>
  <si>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</si>
  <si>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</si>
  <si>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</si>
  <si>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</si>
  <si>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</si>
  <si>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</si>
  <si>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</si>
  <si>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</si>
  <si>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</si>
  <si>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</si>
  <si>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</si>
  <si>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</si>
  <si>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</si>
  <si>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</si>
  <si>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</si>
  <si>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</si>
  <si>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</si>
  <si>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</si>
  <si>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</si>
  <si>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</si>
  <si>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</si>
  <si>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</si>
  <si>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</si>
  <si>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</si>
  <si>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</si>
  <si>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</si>
  <si>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</si>
  <si>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</si>
  <si>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</si>
  <si>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</si>
  <si>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</si>
  <si>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</si>
  <si>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</si>
  <si>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</si>
  <si>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</si>
  <si>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</si>
  <si>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</si>
  <si>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</si>
  <si>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</si>
  <si>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</si>
  <si>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</si>
  <si>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</si>
  <si>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</si>
  <si>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</si>
  <si>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</si>
  <si>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</si>
  <si>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</si>
  <si>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</si>
  <si>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</si>
  <si>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</si>
  <si>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</si>
  <si>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</si>
  <si>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</si>
  <si>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</si>
  <si>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</si>
  <si>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</si>
  <si>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</si>
  <si>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</si>
  <si>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</si>
  <si>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</si>
  <si>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</si>
  <si>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</si>
  <si>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</si>
  <si>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</si>
  <si>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</si>
  <si>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</si>
  <si>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</si>
  <si>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</si>
  <si>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</si>
  <si>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</si>
  <si>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</si>
  <si>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</si>
  <si>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</si>
  <si>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</si>
  <si>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</si>
  <si>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</si>
  <si>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</si>
  <si>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</si>
  <si>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</si>
  <si>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</si>
  <si>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</si>
  <si>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</si>
  <si>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</si>
  <si>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</si>
  <si>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</si>
  <si>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</si>
  <si>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</si>
  <si>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</si>
  <si>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</si>
  <si>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</si>
  <si>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</si>
  <si>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</si>
  <si>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</si>
  <si>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</si>
  <si>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</si>
  <si>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</si>
  <si>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</si>
  <si>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</si>
  <si>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</si>
  <si>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</si>
  <si>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</si>
  <si>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</si>
  <si>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</si>
  <si>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</si>
  <si>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</si>
  <si>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</si>
  <si>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</si>
  <si>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</si>
  <si>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</si>
  <si>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</si>
  <si>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</si>
  <si>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</si>
  <si>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</si>
  <si>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</si>
  <si>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</si>
  <si>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</si>
  <si>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</si>
  <si>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</si>
  <si>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</si>
  <si>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</si>
  <si>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</si>
  <si>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</si>
  <si>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</si>
  <si>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</si>
  <si>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</si>
  <si>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</si>
  <si>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</si>
  <si>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</si>
  <si>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</si>
  <si>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</si>
  <si>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</si>
  <si>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</si>
  <si>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</si>
  <si>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</si>
  <si>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</si>
  <si>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</si>
  <si>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</si>
  <si>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</si>
  <si>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</si>
  <si>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</si>
  <si>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</si>
  <si>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</si>
  <si>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</si>
  <si>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</si>
  <si>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</si>
  <si>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</si>
  <si>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</si>
  <si>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</si>
  <si>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</si>
  <si>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</si>
  <si>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</si>
  <si>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</si>
  <si>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</si>
  <si>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</si>
  <si>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</si>
  <si>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</si>
  <si>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</si>
  <si>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</si>
  <si>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</si>
  <si>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</si>
  <si>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</si>
  <si>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</si>
  <si>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</si>
  <si>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</si>
  <si>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</si>
  <si>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</si>
  <si>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</si>
  <si>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</si>
  <si>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</si>
  <si>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</si>
  <si>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</si>
  <si>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</si>
  <si>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</si>
  <si>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</si>
  <si>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</si>
  <si>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</si>
  <si>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</si>
  <si>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</si>
  <si>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</si>
  <si>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</si>
  <si>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</si>
  <si>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</si>
  <si>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</si>
  <si>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</si>
  <si>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</si>
  <si>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</si>
  <si>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</si>
  <si>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</si>
  <si>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</si>
  <si>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</si>
  <si>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</si>
  <si>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</si>
  <si>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</si>
  <si>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</si>
  <si>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</si>
  <si>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</si>
  <si>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</si>
  <si>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</si>
  <si>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</si>
  <si>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</si>
  <si>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</si>
  <si>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</si>
  <si>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</si>
  <si>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</si>
  <si>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</si>
  <si>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</si>
  <si>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</si>
  <si>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</si>
  <si>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</si>
  <si>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</si>
  <si>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</si>
  <si>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</si>
  <si>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</si>
  <si>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</si>
  <si>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</si>
  <si>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</si>
  <si>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</si>
  <si>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</si>
  <si>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</si>
  <si>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</si>
  <si>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</si>
  <si>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</si>
  <si>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</si>
  <si>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</si>
  <si>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</si>
  <si>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</si>
  <si>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</si>
  <si>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</si>
  <si>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</si>
  <si>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</si>
  <si>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</si>
  <si>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</si>
  <si>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</si>
  <si>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</si>
  <si>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</si>
  <si>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</si>
  <si>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</si>
  <si>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</si>
  <si>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</si>
  <si>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</si>
  <si>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</si>
  <si>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</si>
  <si>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</si>
  <si>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</si>
  <si>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</si>
  <si>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</si>
  <si>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</si>
  <si>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</si>
  <si>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</si>
  <si>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</si>
  <si>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</si>
  <si>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</si>
  <si>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</si>
  <si>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</si>
  <si>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</si>
  <si>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</si>
  <si>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</si>
  <si>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</si>
  <si>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</si>
  <si>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</si>
  <si>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</si>
  <si>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</si>
  <si>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</si>
  <si>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</si>
  <si>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</si>
  <si>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</si>
  <si>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</si>
  <si>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</si>
  <si>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</si>
  <si>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</si>
  <si>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</si>
  <si>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</si>
  <si>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</si>
  <si>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</si>
  <si>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</si>
  <si>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</si>
  <si>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</si>
  <si>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</si>
  <si>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</si>
  <si>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</si>
  <si>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</si>
  <si>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</si>
  <si>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</si>
  <si>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</si>
  <si>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</si>
  <si>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</si>
  <si>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</si>
  <si>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</si>
  <si>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</si>
  <si>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</si>
  <si>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</si>
  <si>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</si>
  <si>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</si>
  <si>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</si>
  <si>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</si>
  <si>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</si>
  <si>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</si>
  <si>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</si>
  <si>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</si>
  <si>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</si>
  <si>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</si>
  <si>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</si>
  <si>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</si>
  <si>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</si>
  <si>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</si>
  <si>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</si>
  <si>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</si>
  <si>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</si>
  <si>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</si>
  <si>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</si>
  <si>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</si>
  <si>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</si>
  <si>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</si>
  <si>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</si>
  <si>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</si>
  <si>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</si>
  <si>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</si>
  <si>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</si>
  <si>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</si>
  <si>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</si>
  <si>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</si>
  <si>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</si>
  <si>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</si>
  <si>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</si>
  <si>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</si>
  <si>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</si>
  <si>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</si>
  <si>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</si>
  <si>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</si>
  <si>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</si>
  <si>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</si>
  <si>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</si>
  <si>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</si>
  <si>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</si>
  <si>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</si>
  <si>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</si>
  <si>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</si>
  <si>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</si>
  <si>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</si>
  <si>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</si>
  <si>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</si>
  <si>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</si>
  <si>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</si>
  <si>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</si>
  <si>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</si>
  <si>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</si>
  <si>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</si>
  <si>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</si>
  <si>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</si>
  <si>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</si>
  <si>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</si>
  <si>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</si>
  <si>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</si>
  <si>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</si>
  <si>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</si>
  <si>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</si>
  <si>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</si>
  <si>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</si>
  <si>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</si>
  <si>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</si>
  <si>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</si>
  <si>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</si>
  <si>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</si>
  <si>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</si>
  <si>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</si>
  <si>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</si>
  <si>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</si>
  <si>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</si>
  <si>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</si>
  <si>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</si>
  <si>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</si>
  <si>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</si>
  <si>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</si>
  <si>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</si>
  <si>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</si>
  <si>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</si>
  <si>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</si>
  <si>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</si>
  <si>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</si>
  <si>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</si>
  <si>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</si>
  <si>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</si>
  <si>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</si>
  <si>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</si>
  <si>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</si>
  <si>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</si>
  <si>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</si>
  <si>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</si>
  <si>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</si>
  <si>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</si>
  <si>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</si>
  <si>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</si>
  <si>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</si>
  <si>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</si>
  <si>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</si>
  <si>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</si>
  <si>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</si>
  <si>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</si>
  <si>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</si>
  <si>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</si>
  <si>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</si>
  <si>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</si>
  <si>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</si>
  <si>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</si>
  <si>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</si>
  <si>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</si>
  <si>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</si>
  <si>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</si>
  <si>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</si>
  <si>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</si>
  <si>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</si>
  <si>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</si>
  <si>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</si>
  <si>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</si>
  <si>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</si>
  <si>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</si>
  <si>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</si>
  <si>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</si>
  <si>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</si>
  <si>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</si>
  <si>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</si>
  <si>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</si>
  <si>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</si>
  <si>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</si>
  <si>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</si>
  <si>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</si>
  <si>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</si>
  <si>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</si>
  <si>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</si>
  <si>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</si>
  <si>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</si>
  <si>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</si>
  <si>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</si>
  <si>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</si>
  <si>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</si>
  <si>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</si>
  <si>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</si>
  <si>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</si>
  <si>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</si>
  <si>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</si>
  <si>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</si>
  <si>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</si>
  <si>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</si>
  <si>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</si>
  <si>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</si>
  <si>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</si>
  <si>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</si>
  <si>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</si>
  <si>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</si>
  <si>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</si>
  <si>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</si>
  <si>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</si>
  <si>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</si>
  <si>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</si>
  <si>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</si>
  <si>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</si>
  <si>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</si>
  <si>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</si>
  <si>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</si>
  <si>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</si>
  <si>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</si>
  <si>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</si>
  <si>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</si>
  <si>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</si>
  <si>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</si>
  <si>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</si>
  <si>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</si>
  <si>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</si>
  <si>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</si>
  <si>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</si>
  <si>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</si>
  <si>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</si>
  <si>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</si>
  <si>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</si>
  <si>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</si>
  <si>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</si>
  <si>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</si>
  <si>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</si>
  <si>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</si>
  <si>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</si>
  <si>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</si>
  <si>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</si>
  <si>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</si>
  <si>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</si>
  <si>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</si>
  <si>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</si>
  <si>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</si>
  <si>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</si>
  <si>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</si>
  <si>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</si>
  <si>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</si>
  <si>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</si>
  <si>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</si>
  <si>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</si>
  <si>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</si>
  <si>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</si>
  <si>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</si>
  <si>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</si>
  <si>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</si>
  <si>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</si>
  <si>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</si>
  <si>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</si>
  <si>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</si>
  <si>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</si>
  <si>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</si>
  <si>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</si>
  <si>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</si>
  <si>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</si>
  <si>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</si>
  <si>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</si>
  <si>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</si>
  <si>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</si>
  <si>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</si>
  <si>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</si>
  <si>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</si>
  <si>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</si>
  <si>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</si>
  <si>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</si>
  <si>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</si>
  <si>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</si>
  <si>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</si>
  <si>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</si>
  <si>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</si>
  <si>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</si>
  <si>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</si>
  <si>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</si>
  <si>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</si>
  <si>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</si>
  <si>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</si>
  <si>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</si>
  <si>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</si>
  <si>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</si>
  <si>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</si>
  <si>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</si>
  <si>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</si>
  <si>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</si>
  <si>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</si>
  <si>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</si>
  <si>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</si>
  <si>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</si>
  <si>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</si>
  <si>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</si>
  <si>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</si>
  <si>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</si>
  <si>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</si>
  <si>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</si>
  <si>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</si>
  <si>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</si>
  <si>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</si>
  <si>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</si>
  <si>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</si>
  <si>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</si>
  <si>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</si>
  <si>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</si>
  <si>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</si>
  <si>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</si>
  <si>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</si>
  <si>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</si>
  <si>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</si>
  <si>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</si>
  <si>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</si>
  <si>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</si>
  <si>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</si>
  <si>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</si>
  <si>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</si>
  <si>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</si>
  <si>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</si>
  <si>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</si>
  <si>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</si>
  <si>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</si>
  <si>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</si>
  <si>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</si>
  <si>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</si>
  <si>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</si>
  <si>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</si>
  <si>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</si>
  <si>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</si>
  <si>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</si>
  <si>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</si>
  <si>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</si>
  <si>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</si>
  <si>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</si>
  <si>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</si>
  <si>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</si>
  <si>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</si>
  <si>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</si>
  <si>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</si>
  <si>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</si>
  <si>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</si>
  <si>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</si>
  <si>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</si>
  <si>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</si>
  <si>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</si>
  <si>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</si>
  <si>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</si>
  <si>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</si>
  <si>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</si>
  <si>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</si>
  <si>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</si>
  <si>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</si>
  <si>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</si>
  <si>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</si>
  <si>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</si>
  <si>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</si>
  <si>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</si>
  <si>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</si>
  <si>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</si>
  <si>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</si>
  <si>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</si>
  <si>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</si>
  <si>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</si>
  <si>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</si>
  <si>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</si>
  <si>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</si>
  <si>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</si>
  <si>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</si>
  <si>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</si>
  <si>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</si>
  <si>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</si>
  <si>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</si>
  <si>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</si>
  <si>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</si>
  <si>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</si>
  <si>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</si>
  <si>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</si>
  <si>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</si>
  <si>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</si>
  <si>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</si>
  <si>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</si>
  <si>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</si>
  <si>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</si>
  <si>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</si>
  <si>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</si>
  <si>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</si>
  <si>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</si>
  <si>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</si>
  <si>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</si>
  <si>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</si>
  <si>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</si>
  <si>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</si>
  <si>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</si>
  <si>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</si>
  <si>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</si>
  <si>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</si>
  <si>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</si>
  <si>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</si>
  <si>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</si>
  <si>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</si>
  <si>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</si>
  <si>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</si>
  <si>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</si>
  <si>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</si>
  <si>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</si>
  <si>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</si>
  <si>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</si>
  <si>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</si>
  <si>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</si>
  <si>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</si>
  <si>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</si>
  <si>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</si>
  <si>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</si>
  <si>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</si>
  <si>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</si>
  <si>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</si>
  <si>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</si>
  <si>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</si>
  <si>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</si>
  <si>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</si>
  <si>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</si>
  <si>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</si>
  <si>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</si>
  <si>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</si>
  <si>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</si>
  <si>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</si>
  <si>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</si>
  <si>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</si>
  <si>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</si>
  <si>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</si>
  <si>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</si>
  <si>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</si>
  <si>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</si>
  <si>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</si>
  <si>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</si>
  <si>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</si>
  <si>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</si>
  <si>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</si>
  <si>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</si>
  <si>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</si>
  <si>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</si>
  <si>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</si>
  <si>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</si>
  <si>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</si>
  <si>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</si>
  <si>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</si>
  <si>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</si>
  <si>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</si>
  <si>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</si>
  <si>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</si>
  <si>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</si>
  <si>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</si>
  <si>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</si>
  <si>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</si>
  <si>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</si>
  <si>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</si>
  <si>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</si>
  <si>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</si>
  <si>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</si>
  <si>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</si>
  <si>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</si>
  <si>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</si>
  <si>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</si>
  <si>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</si>
  <si>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</si>
  <si>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</si>
  <si>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</si>
  <si>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</si>
  <si>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</si>
  <si>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</si>
  <si>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</si>
  <si>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</si>
  <si>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</si>
  <si>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</si>
  <si>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</si>
  <si>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</si>
  <si>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</si>
  <si>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</si>
  <si>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</si>
  <si>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</si>
  <si>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</si>
  <si>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</si>
  <si>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</si>
  <si>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</si>
  <si>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</si>
  <si>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</si>
  <si>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</si>
  <si>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</si>
  <si>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</si>
  <si>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</si>
  <si>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</si>
  <si>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</si>
  <si>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</si>
  <si>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</si>
  <si>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</si>
  <si>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</si>
  <si>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</si>
  <si>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</si>
  <si>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</si>
  <si>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</si>
  <si>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</si>
  <si>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</si>
  <si>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</si>
  <si>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</si>
  <si>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</si>
  <si>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</si>
  <si>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</si>
  <si>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</si>
  <si>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</si>
  <si>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</si>
  <si>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</si>
  <si>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</si>
  <si>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</si>
  <si>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</si>
  <si>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</si>
  <si>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</si>
  <si>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</si>
  <si>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</si>
  <si>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</si>
  <si>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</si>
  <si>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</si>
  <si>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</si>
  <si>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</si>
  <si>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</si>
  <si>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</si>
  <si>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</si>
  <si>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</si>
  <si>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</si>
  <si>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</si>
  <si>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</si>
  <si>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</si>
  <si>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</si>
  <si>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</si>
  <si>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</si>
  <si>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</si>
  <si>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</si>
  <si>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</si>
  <si>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</si>
  <si>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</si>
  <si>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</si>
  <si>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</si>
  <si>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</si>
  <si>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</si>
  <si>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</si>
  <si>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</si>
  <si>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</si>
  <si>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</si>
  <si>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</si>
  <si>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</si>
  <si>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</si>
  <si>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</si>
  <si>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</si>
  <si>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</si>
  <si>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</si>
  <si>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</si>
  <si>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</si>
  <si>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</si>
  <si>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</si>
  <si>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</si>
  <si>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</si>
  <si>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</si>
  <si>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</si>
  <si>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</si>
  <si>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</si>
  <si>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</si>
  <si>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</si>
  <si>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</si>
  <si>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</si>
  <si>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</si>
  <si>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</si>
  <si>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</si>
  <si>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</si>
  <si>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</si>
  <si>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</si>
  <si>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</si>
  <si>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</si>
  <si>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</si>
  <si>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</si>
  <si>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</si>
  <si>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</si>
  <si>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</si>
  <si>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</si>
  <si>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</si>
  <si>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</si>
  <si>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</si>
  <si>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</si>
  <si>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</si>
  <si>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</si>
  <si>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</si>
  <si>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</si>
  <si>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</si>
  <si>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</si>
  <si>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</si>
  <si>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</si>
  <si>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</si>
  <si>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</si>
  <si>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</si>
  <si>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</si>
  <si>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</si>
  <si>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</si>
  <si>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</si>
  <si>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</si>
  <si>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</si>
  <si>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</si>
  <si>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</si>
  <si>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</si>
  <si>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</si>
  <si>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</si>
  <si>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</si>
  <si>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</si>
  <si>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</si>
  <si>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</si>
  <si>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</si>
  <si>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</si>
  <si>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</si>
  <si>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</si>
  <si>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</si>
  <si>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</si>
  <si>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</si>
  <si>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</si>
  <si>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</si>
  <si>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</si>
  <si>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</si>
  <si>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</si>
  <si>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</si>
  <si>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</si>
  <si>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</si>
  <si>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</si>
  <si>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</si>
  <si>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</si>
  <si>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</si>
  <si>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</si>
  <si>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</si>
  <si>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</si>
  <si>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</si>
  <si>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</si>
  <si>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</si>
  <si>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</si>
  <si>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</si>
  <si>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</si>
  <si>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</si>
  <si>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</si>
  <si>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</si>
  <si>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</si>
  <si>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</si>
  <si>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</si>
  <si>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</si>
  <si>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</si>
  <si>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</si>
  <si>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</si>
  <si>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</si>
  <si>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</si>
  <si>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</si>
  <si>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</si>
  <si>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</si>
  <si>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</si>
  <si>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</si>
  <si>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</si>
  <si>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</si>
  <si>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</si>
  <si>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</si>
  <si>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</si>
  <si>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</si>
  <si>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</si>
  <si>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</si>
  <si>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</si>
  <si>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</si>
  <si>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</si>
  <si>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</si>
  <si>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</si>
  <si>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</si>
  <si>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</si>
  <si>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</si>
  <si>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</si>
  <si>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</si>
  <si>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</si>
  <si>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</si>
  <si>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</si>
  <si>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</si>
  <si>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</si>
  <si>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</si>
  <si>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</si>
  <si>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</si>
  <si>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</si>
  <si>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</si>
  <si>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</si>
  <si>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</si>
  <si>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</si>
  <si>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</si>
  <si>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</si>
  <si>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</si>
  <si>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</si>
  <si>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</si>
  <si>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</si>
  <si>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</si>
  <si>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</si>
  <si>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</si>
  <si>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</si>
  <si>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</si>
  <si>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</si>
  <si>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</si>
  <si>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</si>
  <si>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</si>
  <si>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</si>
  <si>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</si>
  <si>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</si>
  <si>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</si>
  <si>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</si>
  <si>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</si>
  <si>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</si>
  <si>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</si>
  <si>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</si>
  <si>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</si>
  <si>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</si>
  <si>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</si>
  <si>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</si>
  <si>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</si>
  <si>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</si>
  <si>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</si>
  <si>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</si>
  <si>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</si>
  <si>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</si>
  <si>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</si>
  <si>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</si>
  <si>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</si>
  <si>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</si>
  <si>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</si>
  <si>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</si>
  <si>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</si>
  <si>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</si>
  <si>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</si>
  <si>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</si>
  <si>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</si>
  <si>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</si>
  <si>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</si>
  <si>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</si>
  <si>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</si>
  <si>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</si>
  <si>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</si>
  <si>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</si>
  <si>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</si>
  <si>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</si>
  <si>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</si>
  <si>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</si>
  <si>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</si>
  <si>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</si>
  <si>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</si>
  <si>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</si>
  <si>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</si>
  <si>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</si>
  <si>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</si>
  <si>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</si>
  <si>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</si>
  <si>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</si>
  <si>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</si>
  <si>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</si>
  <si>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</si>
  <si>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</si>
  <si>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</si>
  <si>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</si>
  <si>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</si>
  <si>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</si>
  <si>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</si>
  <si>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</si>
  <si>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</si>
  <si>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</si>
  <si>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</si>
  <si>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</si>
  <si>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</si>
  <si>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</si>
  <si>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</si>
  <si>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</si>
  <si>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</si>
  <si>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</si>
  <si>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</si>
  <si>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</si>
  <si>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</si>
  <si>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</si>
  <si>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</si>
  <si>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</si>
  <si>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</si>
  <si>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</si>
  <si>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</si>
  <si>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</si>
  <si>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</si>
  <si>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</si>
  <si>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</si>
  <si>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</si>
  <si>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</si>
  <si>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</si>
  <si>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</si>
  <si>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</si>
  <si>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</si>
  <si>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</si>
  <si>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</si>
  <si>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</si>
  <si>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</si>
  <si>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</si>
  <si>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</si>
  <si>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</si>
  <si>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</si>
  <si>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</si>
  <si>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</si>
  <si>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</si>
  <si>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</si>
  <si>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</si>
  <si>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</si>
  <si>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</si>
  <si>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</si>
  <si>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</si>
  <si>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</si>
  <si>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</si>
  <si>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</si>
  <si>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</si>
  <si>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</si>
  <si>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</si>
  <si>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</si>
  <si>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</si>
  <si>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</si>
  <si>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</si>
  <si>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</si>
  <si>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</si>
  <si>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</si>
  <si>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</si>
  <si>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</si>
  <si>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</si>
  <si>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</si>
  <si>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</si>
  <si>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</si>
  <si>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</si>
  <si>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</si>
  <si>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</si>
  <si>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</si>
  <si>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</si>
  <si>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</si>
  <si>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</si>
  <si>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</si>
  <si>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</si>
  <si>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</si>
  <si>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</si>
  <si>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</si>
  <si>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</si>
  <si>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</si>
  <si>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</si>
  <si>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</si>
  <si>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</si>
  <si>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</si>
  <si>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</si>
  <si>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</si>
  <si>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</si>
  <si>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</si>
  <si>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</si>
  <si>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</si>
  <si>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</si>
  <si>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</si>
  <si>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</si>
  <si>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</si>
  <si>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</si>
  <si>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</si>
  <si>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</si>
  <si>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</si>
  <si>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</si>
  <si>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</si>
  <si>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</si>
  <si>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</si>
  <si>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</si>
  <si>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</si>
  <si>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</si>
  <si>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</si>
  <si>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</si>
  <si>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</si>
  <si>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</si>
  <si>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</si>
  <si>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</si>
  <si>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</si>
  <si>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</si>
  <si>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</si>
  <si>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</si>
  <si>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</si>
  <si>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</si>
  <si>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</si>
  <si>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</si>
  <si>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</si>
  <si>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</si>
  <si>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</si>
  <si>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</si>
  <si>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</si>
  <si>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</si>
  <si>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</si>
  <si>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</si>
  <si>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</si>
  <si>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</si>
  <si>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</si>
  <si>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</si>
  <si>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</si>
  <si>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</si>
  <si>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</si>
  <si>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</si>
  <si>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</si>
  <si>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</si>
  <si>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</si>
  <si>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</si>
  <si>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</si>
  <si>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</si>
  <si>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</si>
  <si>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</si>
  <si>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</si>
  <si>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</si>
  <si>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</si>
  <si>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</si>
  <si>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</si>
  <si>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</si>
  <si>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</si>
  <si>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</si>
  <si>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</si>
  <si>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</si>
  <si>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</si>
  <si>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</si>
  <si>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</si>
  <si>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</si>
  <si>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</si>
  <si>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</si>
  <si>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</si>
  <si>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</si>
  <si>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</si>
  <si>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</si>
  <si>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</si>
  <si>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</si>
  <si>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</si>
  <si>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</si>
  <si>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</si>
  <si>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</si>
  <si>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</si>
  <si>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</si>
  <si>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</si>
  <si>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</si>
  <si>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</si>
  <si>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</si>
  <si>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</si>
  <si>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</si>
  <si>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</si>
  <si>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</si>
  <si>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</si>
  <si>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</si>
  <si>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</si>
  <si>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</si>
  <si>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</si>
  <si>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</si>
  <si>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</si>
  <si>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</si>
  <si>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</si>
  <si>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</si>
  <si>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</si>
  <si>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</si>
  <si>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</si>
  <si>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</si>
  <si>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</si>
  <si>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</si>
  <si>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</si>
  <si>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</si>
  <si>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</si>
  <si>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</si>
  <si>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</si>
  <si>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</si>
  <si>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</si>
  <si>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</si>
  <si>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</si>
  <si>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</si>
  <si>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</si>
  <si>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</si>
  <si>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</si>
  <si>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</si>
  <si>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</si>
  <si>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</si>
  <si>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</si>
  <si>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</si>
  <si>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</si>
  <si>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</si>
  <si>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</si>
  <si>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</si>
  <si>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</si>
  <si>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</si>
  <si>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</si>
  <si>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</si>
  <si>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</si>
  <si>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</si>
  <si>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</si>
  <si>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</si>
  <si>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</si>
  <si>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</si>
  <si>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</si>
  <si>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</si>
  <si>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</si>
  <si>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</si>
  <si>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</si>
  <si>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</si>
  <si>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</si>
  <si>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</si>
  <si>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</si>
  <si>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</si>
  <si>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</si>
  <si>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</si>
  <si>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</si>
  <si>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</si>
  <si>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</si>
  <si>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</si>
  <si>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</si>
  <si>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</si>
  <si>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</si>
  <si>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</si>
  <si>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</si>
  <si>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</si>
  <si>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</si>
  <si>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</si>
  <si>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</si>
  <si>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</si>
  <si>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</si>
  <si>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</si>
  <si>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</si>
  <si>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</si>
  <si>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</si>
  <si>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</si>
  <si>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</si>
  <si>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</si>
  <si>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</si>
  <si>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</si>
  <si>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</si>
  <si>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</si>
  <si>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</si>
  <si>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</si>
  <si>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</si>
  <si>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</si>
  <si>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</si>
  <si>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</si>
  <si>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</si>
  <si>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</si>
  <si>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</si>
  <si>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</si>
  <si>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</si>
  <si>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</si>
  <si>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</si>
  <si>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</si>
  <si>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</si>
  <si>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</si>
  <si>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</si>
  <si>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</si>
  <si>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</si>
  <si>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</si>
  <si>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</si>
  <si>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</si>
  <si>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</si>
  <si>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</si>
  <si>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</si>
  <si>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</si>
  <si>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</si>
  <si>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</si>
  <si>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</si>
  <si>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</si>
  <si>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</si>
  <si>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</si>
  <si>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</si>
  <si>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</si>
  <si>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</si>
  <si>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</si>
  <si>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</si>
  <si>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</si>
  <si>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</si>
  <si>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</si>
  <si>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</si>
  <si>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</si>
  <si>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</si>
  <si>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</si>
  <si>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</si>
  <si>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</si>
  <si>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</si>
  <si>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</si>
  <si>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</si>
  <si>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</si>
  <si>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</si>
  <si>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</si>
  <si>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</si>
  <si>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</si>
  <si>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</si>
  <si>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</si>
  <si>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</si>
  <si>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</si>
  <si>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</si>
  <si>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</si>
  <si>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</si>
  <si>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</si>
  <si>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</si>
  <si>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</si>
  <si>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</si>
  <si>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</si>
  <si>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</si>
  <si>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</si>
  <si>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</si>
  <si>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</si>
  <si>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</si>
  <si>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</si>
  <si>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</si>
  <si>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</si>
  <si>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</si>
  <si>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</si>
  <si>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</si>
  <si>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</si>
  <si>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</si>
  <si>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</si>
  <si>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</si>
  <si>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</si>
  <si>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</si>
  <si>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</si>
  <si>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</si>
  <si>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</si>
  <si>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</si>
  <si>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</si>
  <si>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</si>
  <si>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</si>
  <si>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</si>
  <si>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</si>
  <si>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</si>
  <si>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</si>
  <si>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</si>
  <si>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</si>
  <si>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</si>
  <si>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</si>
  <si>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</si>
  <si>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</si>
  <si>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</si>
  <si>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</si>
  <si>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</si>
  <si>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</si>
  <si>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</si>
  <si>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</si>
  <si>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</si>
  <si>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</si>
  <si>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</si>
  <si>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</si>
  <si>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</si>
  <si>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</si>
  <si>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</si>
  <si>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</si>
  <si>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</si>
  <si>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</si>
  <si>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</si>
  <si>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</si>
  <si>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</si>
  <si>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</si>
  <si>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</si>
  <si>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</si>
  <si>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</si>
  <si>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</si>
  <si>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</si>
  <si>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</si>
  <si>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</si>
  <si>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</si>
  <si>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</si>
  <si>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</si>
  <si>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</si>
  <si>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</si>
  <si>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</si>
  <si>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</si>
  <si>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</si>
  <si>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</si>
  <si>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</si>
  <si>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</si>
  <si>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</si>
  <si>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</si>
  <si>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</si>
  <si>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</si>
  <si>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</si>
  <si>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</si>
  <si>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</si>
  <si>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</si>
  <si>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</si>
  <si>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</si>
  <si>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</si>
  <si>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</si>
  <si>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</si>
  <si>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</si>
  <si>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</si>
  <si>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</si>
  <si>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</si>
  <si>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</si>
  <si>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</si>
  <si>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</si>
  <si>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</si>
  <si>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</si>
  <si>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</si>
  <si>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</si>
  <si>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</si>
  <si>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</si>
  <si>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</si>
  <si>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</si>
  <si>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</si>
  <si>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</si>
  <si>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</si>
  <si>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</si>
  <si>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</si>
  <si>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</si>
  <si>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</si>
  <si>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</si>
  <si>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</si>
  <si>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</si>
  <si>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</si>
  <si>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</si>
  <si>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</si>
  <si>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</si>
  <si>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</si>
  <si>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</si>
  <si>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</si>
  <si>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</si>
  <si>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</si>
  <si>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</si>
  <si>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</si>
  <si>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</si>
  <si>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</si>
  <si>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</si>
  <si>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</si>
  <si>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</si>
  <si>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</si>
  <si>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</si>
  <si>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</si>
  <si>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</si>
  <si>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</si>
  <si>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</si>
  <si>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</si>
  <si>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</si>
  <si>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</si>
  <si>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</si>
  <si>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</si>
  <si>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</si>
  <si>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</si>
  <si>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</si>
  <si>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</si>
  <si>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</si>
  <si>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</si>
  <si>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</si>
  <si>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</si>
  <si>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</si>
  <si>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</si>
  <si>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</si>
  <si>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</si>
  <si>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</si>
  <si>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</si>
  <si>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</si>
  <si>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</si>
  <si>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</si>
  <si>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</si>
  <si>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</si>
  <si>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</si>
  <si>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</si>
  <si>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</si>
  <si>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</si>
  <si>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</si>
  <si>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</si>
  <si>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</si>
  <si>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</si>
  <si>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</si>
  <si>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</si>
  <si>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</si>
  <si>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</si>
  <si>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</si>
  <si>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</si>
  <si>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</si>
  <si>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</si>
  <si>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</si>
  <si>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</si>
  <si>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</si>
  <si>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</si>
  <si>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</si>
  <si>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</si>
  <si>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</si>
  <si>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</si>
  <si>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</si>
  <si>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</si>
  <si>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</si>
  <si>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</si>
  <si>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</si>
  <si>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</si>
  <si>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</si>
  <si>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</si>
  <si>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</si>
  <si>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</si>
  <si>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</si>
  <si>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</si>
  <si>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</si>
  <si>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</si>
  <si>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</si>
  <si>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</si>
  <si>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</si>
  <si>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</si>
  <si>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</si>
  <si>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</si>
  <si>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</si>
  <si>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</si>
  <si>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</si>
  <si>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</si>
  <si>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</si>
  <si>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</si>
  <si>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</si>
  <si>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</si>
  <si>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</si>
  <si>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</si>
  <si>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</si>
  <si>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</si>
  <si>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</si>
  <si>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</si>
  <si>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</si>
  <si>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</si>
  <si>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</si>
  <si>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</si>
  <si>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</si>
  <si>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</si>
  <si>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</si>
  <si>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</si>
  <si>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</si>
  <si>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</si>
  <si>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</si>
  <si>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</si>
  <si>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</si>
  <si>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</si>
  <si>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</si>
  <si>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</si>
  <si>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</si>
  <si>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</si>
  <si>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</si>
  <si>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</si>
  <si>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</si>
  <si>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</si>
  <si>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</si>
  <si>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</si>
  <si>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</si>
  <si>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</si>
  <si>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</si>
  <si>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</si>
  <si>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</si>
  <si>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</si>
  <si>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</si>
  <si>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</si>
  <si>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</si>
  <si>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</si>
  <si>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</si>
  <si>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</si>
  <si>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</si>
  <si>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</si>
  <si>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</si>
  <si>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</si>
  <si>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</si>
  <si>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</si>
  <si>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</si>
  <si>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</si>
  <si>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</si>
  <si>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</si>
  <si>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</si>
  <si>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</si>
  <si>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</si>
  <si>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</si>
  <si>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</si>
  <si>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</si>
  <si>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</si>
  <si>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</si>
  <si>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</si>
  <si>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</si>
  <si>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</si>
  <si>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</si>
  <si>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</si>
  <si>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</si>
  <si>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</si>
  <si>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</si>
  <si>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</si>
  <si>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</si>
  <si>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</si>
  <si>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</si>
  <si>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</si>
  <si>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</si>
  <si>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</si>
  <si>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</si>
  <si>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</si>
  <si>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</si>
  <si>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</si>
  <si>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</si>
  <si>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</si>
  <si>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</si>
  <si>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</si>
  <si>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</si>
  <si>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</si>
  <si>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</si>
  <si>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</si>
  <si>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</si>
  <si>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</si>
  <si>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</si>
  <si>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</si>
  <si>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</si>
  <si>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</si>
  <si>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</si>
  <si>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</si>
  <si>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</si>
  <si>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</si>
  <si>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</si>
  <si>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</si>
  <si>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</si>
  <si>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</si>
  <si>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</si>
  <si>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</si>
  <si>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</si>
  <si>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</si>
  <si>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</si>
  <si>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</si>
  <si>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</si>
  <si>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</si>
  <si>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</si>
  <si>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</si>
  <si>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</si>
  <si>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</si>
  <si>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</si>
  <si>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</si>
  <si>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</si>
  <si>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</si>
  <si>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</si>
  <si>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</si>
  <si>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</si>
  <si>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</si>
  <si>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</si>
  <si>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</si>
  <si>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</si>
  <si>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</si>
  <si>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</si>
  <si>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</si>
  <si>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</si>
  <si>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</si>
  <si>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</si>
  <si>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</si>
  <si>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</si>
  <si>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</si>
  <si>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</si>
  <si>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</si>
  <si>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</si>
  <si>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</si>
  <si>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</si>
  <si>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</si>
  <si>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</si>
  <si>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</si>
  <si>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</si>
  <si>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</si>
  <si>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</si>
  <si>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</si>
  <si>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</si>
  <si>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</si>
  <si>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</si>
  <si>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</si>
  <si>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</si>
  <si>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</si>
  <si>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</si>
  <si>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</si>
  <si>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</si>
  <si>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</si>
  <si>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</si>
  <si>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</si>
  <si>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</si>
  <si>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</si>
  <si>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</si>
  <si>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</si>
  <si>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</si>
  <si>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</si>
  <si>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</si>
  <si>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</si>
  <si>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</si>
  <si>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</si>
  <si>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</si>
  <si>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</si>
  <si>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</si>
  <si>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</si>
  <si>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</si>
  <si>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</si>
  <si>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</si>
  <si>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</si>
  <si>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</si>
  <si>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</si>
  <si>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</si>
  <si>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</si>
  <si>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</si>
  <si>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</si>
  <si>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</si>
  <si>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</si>
  <si>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</si>
  <si>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</si>
  <si>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</si>
  <si>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</si>
  <si>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</si>
  <si>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</si>
  <si>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</si>
  <si>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</si>
  <si>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</si>
  <si>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</si>
  <si>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</si>
  <si>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</si>
  <si>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</si>
  <si>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</si>
  <si>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</si>
  <si>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</si>
  <si>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</si>
  <si>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</si>
  <si>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</si>
  <si>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</si>
  <si>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</si>
  <si>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</si>
  <si>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</si>
  <si>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</si>
  <si>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</si>
  <si>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</si>
  <si>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</si>
  <si>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</si>
  <si>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</si>
  <si>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</si>
  <si>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</si>
  <si>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</si>
  <si>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</si>
  <si>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</si>
  <si>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</si>
  <si>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</si>
  <si>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</si>
  <si>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</si>
  <si>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</si>
  <si>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</si>
  <si>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</si>
  <si>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</si>
  <si>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</si>
  <si>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</si>
  <si>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</si>
  <si>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</si>
  <si>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</si>
  <si>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</si>
  <si>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</si>
  <si>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</si>
  <si>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</si>
  <si>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</si>
  <si>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</si>
  <si>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</si>
  <si>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</si>
  <si>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</si>
  <si>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</si>
  <si>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</si>
  <si>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</si>
  <si>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</si>
  <si>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</si>
  <si>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</si>
  <si>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</si>
  <si>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</si>
  <si>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</si>
  <si>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</si>
  <si>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</si>
  <si>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</si>
  <si>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</si>
  <si>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</si>
  <si>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</si>
  <si>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</si>
  <si>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</si>
  <si>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</si>
  <si>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</si>
  <si>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</si>
  <si>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</si>
  <si>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</si>
  <si>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</si>
  <si>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</si>
  <si>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</si>
  <si>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</si>
  <si>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</si>
  <si>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</si>
  <si>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</si>
  <si>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</si>
  <si>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</si>
  <si>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</si>
  <si>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</si>
  <si>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</si>
  <si>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</si>
  <si>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</si>
  <si>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</si>
  <si>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</si>
  <si>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</si>
  <si>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</si>
  <si>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</si>
  <si>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</si>
  <si>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</si>
  <si>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</si>
  <si>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</si>
  <si>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</si>
  <si>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</si>
  <si>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</si>
  <si>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</si>
  <si>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</si>
  <si>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</si>
  <si>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</si>
  <si>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</si>
  <si>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</si>
  <si>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</si>
  <si>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</si>
  <si>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</si>
  <si>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</si>
  <si>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</si>
  <si>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</si>
  <si>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</si>
  <si>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</si>
  <si>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</si>
  <si>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</si>
  <si>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</si>
  <si>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</si>
  <si>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</si>
  <si>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</si>
  <si>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</si>
  <si>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</si>
  <si>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</si>
  <si>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</si>
  <si>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</si>
  <si>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</si>
  <si>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</si>
  <si>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</si>
  <si>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</si>
  <si>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</si>
  <si>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</si>
  <si>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</si>
  <si>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</si>
  <si>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</si>
  <si>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</si>
  <si>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</si>
  <si>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</si>
  <si>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</si>
  <si>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</si>
  <si>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</si>
  <si>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</si>
  <si>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</si>
  <si>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</si>
  <si>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</si>
  <si>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</si>
  <si>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</si>
  <si>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</si>
  <si>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</si>
  <si>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</si>
  <si>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</si>
  <si>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</si>
  <si>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</si>
  <si>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</si>
  <si>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</si>
  <si>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</si>
  <si>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</si>
  <si>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</si>
  <si>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</si>
  <si>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</si>
  <si>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</si>
  <si>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</si>
  <si>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</si>
  <si>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</si>
  <si>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</si>
  <si>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</si>
  <si>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</si>
  <si>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</si>
  <si>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</si>
  <si>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</si>
  <si>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</si>
  <si>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</si>
  <si>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</si>
  <si>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</si>
  <si>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</si>
  <si>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</si>
  <si>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</si>
  <si>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</si>
  <si>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</si>
  <si>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</si>
  <si>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</si>
  <si>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</si>
  <si>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</si>
  <si>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</si>
  <si>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</si>
  <si>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</si>
  <si>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</si>
  <si>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</si>
  <si>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</si>
  <si>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</si>
  <si>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</si>
  <si>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</si>
  <si>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</si>
  <si>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</si>
  <si>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</si>
  <si>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</si>
  <si>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</si>
  <si>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</si>
  <si>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</si>
  <si>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</si>
  <si>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</si>
  <si>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</si>
  <si>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</si>
  <si>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</si>
  <si>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</si>
  <si>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</si>
  <si>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</si>
  <si>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</si>
  <si>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</si>
  <si>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</si>
  <si>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</si>
  <si>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</si>
  <si>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</si>
  <si>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</si>
  <si>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</si>
  <si>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</si>
  <si>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</si>
  <si>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</si>
  <si>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</si>
  <si>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</si>
  <si>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</si>
  <si>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</si>
  <si>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</si>
  <si>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</si>
  <si>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</si>
  <si>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</si>
  <si>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</si>
  <si>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</si>
  <si>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</si>
  <si>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</si>
  <si>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</si>
  <si>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</si>
  <si>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</si>
  <si>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</si>
  <si>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</si>
  <si>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</si>
  <si>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</si>
  <si>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</si>
  <si>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</si>
  <si>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</si>
  <si>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</si>
  <si>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</si>
  <si>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</si>
  <si>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</si>
  <si>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</si>
  <si>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</si>
  <si>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</si>
  <si>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</si>
  <si>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</si>
  <si>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</si>
  <si>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</si>
  <si>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</si>
  <si>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</si>
  <si>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</si>
  <si>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</si>
  <si>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</si>
  <si>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</si>
  <si>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</si>
  <si>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</si>
  <si>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</si>
  <si>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</si>
  <si>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</si>
  <si>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</si>
  <si>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</si>
  <si>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</si>
  <si>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</si>
  <si>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</si>
  <si>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</si>
  <si>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</si>
  <si>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</si>
  <si>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</si>
  <si>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</si>
  <si>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</si>
  <si>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</si>
  <si>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</si>
  <si>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</si>
  <si>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</si>
  <si>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</si>
  <si>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</si>
  <si>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</si>
  <si>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</si>
  <si>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</si>
  <si>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</si>
  <si>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</si>
  <si>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</si>
  <si>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</si>
  <si>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</si>
  <si>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</si>
  <si>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</si>
  <si>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</si>
  <si>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</si>
  <si>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</si>
  <si>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</si>
  <si>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</si>
  <si>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</si>
  <si>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</si>
  <si>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</si>
  <si>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</si>
  <si>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</si>
  <si>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</si>
  <si>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</si>
  <si>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</si>
  <si>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</si>
  <si>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</si>
  <si>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</si>
  <si>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</si>
  <si>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</si>
  <si>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</si>
  <si>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</si>
  <si>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</si>
  <si>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</si>
  <si>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</si>
  <si>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</si>
  <si>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</si>
  <si>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</si>
  <si>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</si>
  <si>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</si>
  <si>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</si>
  <si>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</si>
  <si>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</si>
  <si>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</si>
  <si>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</si>
  <si>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</si>
  <si>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</si>
  <si>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</si>
  <si>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</si>
  <si>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</si>
  <si>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</si>
  <si>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</si>
  <si>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</si>
  <si>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</si>
  <si>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</si>
  <si>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</si>
  <si>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</si>
  <si>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</si>
  <si>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</si>
  <si>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</si>
  <si>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</si>
  <si>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</si>
  <si>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</si>
  <si>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</si>
  <si>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</si>
  <si>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</si>
  <si>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</si>
  <si>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</si>
  <si>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</si>
  <si>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</si>
  <si>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</si>
  <si>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</si>
  <si>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</si>
  <si>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</si>
  <si>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</si>
  <si>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</si>
  <si>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</si>
  <si>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</si>
  <si>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</si>
  <si>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</si>
  <si>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</si>
  <si>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</si>
  <si>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</si>
  <si>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</si>
  <si>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</si>
  <si>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</si>
  <si>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</si>
  <si>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</si>
  <si>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</si>
  <si>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</si>
  <si>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</si>
  <si>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</si>
  <si>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</si>
  <si>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</si>
  <si>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</si>
  <si>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</si>
  <si>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</si>
  <si>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</si>
  <si>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</si>
  <si>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</si>
  <si>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</si>
  <si>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</si>
  <si>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</si>
  <si>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</si>
  <si>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</si>
  <si>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</si>
  <si>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</si>
  <si>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</si>
  <si>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</si>
  <si>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</si>
  <si>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</si>
  <si>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</si>
  <si>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</si>
  <si>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</si>
  <si>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</si>
  <si>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</si>
  <si>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</si>
  <si>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</si>
  <si>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</si>
  <si>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</si>
  <si>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</si>
  <si>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</si>
  <si>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</si>
  <si>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</si>
  <si>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</si>
  <si>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</si>
  <si>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</si>
  <si>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</si>
  <si>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</si>
  <si>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</si>
  <si>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</si>
  <si>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</si>
  <si>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</si>
  <si>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</si>
  <si>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</si>
  <si>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</si>
  <si>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</si>
  <si>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</si>
  <si>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</si>
  <si>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</si>
  <si>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</si>
  <si>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</si>
  <si>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</si>
  <si>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</si>
  <si>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</si>
  <si>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</si>
  <si>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</si>
  <si>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</si>
  <si>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</si>
  <si>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</si>
  <si>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</si>
  <si>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</si>
  <si>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</si>
  <si>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</si>
  <si>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</si>
  <si>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</si>
  <si>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</si>
  <si>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</si>
  <si>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</si>
  <si>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</si>
  <si>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</si>
  <si>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</si>
  <si>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</si>
  <si>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</si>
  <si>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</si>
  <si>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</si>
  <si>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</si>
  <si>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</si>
  <si>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</si>
  <si>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</si>
  <si>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</si>
  <si>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</si>
  <si>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</si>
  <si>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</si>
  <si>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</si>
  <si>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</si>
  <si>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</si>
  <si>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</si>
  <si>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</si>
  <si>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</si>
  <si>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</si>
  <si>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</si>
  <si>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</si>
  <si>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</si>
  <si>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</si>
  <si>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</si>
  <si>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</si>
  <si>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</si>
  <si>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</si>
  <si>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</si>
  <si>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</si>
  <si>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</si>
  <si>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</si>
  <si>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</si>
  <si>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</si>
  <si>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</si>
  <si>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</si>
  <si>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</si>
  <si>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</si>
  <si>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</si>
  <si>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</si>
  <si>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</si>
  <si>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</si>
  <si>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</si>
  <si>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</si>
  <si>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</si>
  <si>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</si>
  <si>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</si>
  <si>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</si>
  <si>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</si>
  <si>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</si>
  <si>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</si>
  <si>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</si>
  <si>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</si>
  <si>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</si>
  <si>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</si>
  <si>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</si>
  <si>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</si>
  <si>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</si>
  <si>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</si>
  <si>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</si>
  <si>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</si>
  <si>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</si>
  <si>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</si>
  <si>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</si>
  <si>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</si>
  <si>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</si>
  <si>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</si>
  <si>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</si>
  <si>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</si>
  <si>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</si>
  <si>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</si>
  <si>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</si>
  <si>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</si>
  <si>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</si>
  <si>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</si>
  <si>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</si>
  <si>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</si>
  <si>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</si>
  <si>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</si>
  <si>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</si>
  <si>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</si>
  <si>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</si>
  <si>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</si>
  <si>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</si>
  <si>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</si>
  <si>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</si>
  <si>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</si>
  <si>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</si>
  <si>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</si>
  <si>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</si>
  <si>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</si>
  <si>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</si>
  <si>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</si>
  <si>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</si>
  <si>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</si>
  <si>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</si>
  <si>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</si>
  <si>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</si>
  <si>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</si>
  <si>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</si>
  <si>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</si>
  <si>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</si>
  <si>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</si>
  <si>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</si>
  <si>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</si>
  <si>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</si>
  <si>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</si>
  <si>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</si>
  <si>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</si>
  <si>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</si>
  <si>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</si>
  <si>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</si>
  <si>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</si>
  <si>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</si>
  <si>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</si>
  <si>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</si>
  <si>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</si>
  <si>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</si>
  <si>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</si>
  <si>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</si>
  <si>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</si>
  <si>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</si>
  <si>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</si>
  <si>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</si>
  <si>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</si>
  <si>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</si>
  <si>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</si>
  <si>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</si>
  <si>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</si>
  <si>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</si>
  <si>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</si>
  <si>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</si>
  <si>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</si>
  <si>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</si>
  <si>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</si>
  <si>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</si>
  <si>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</si>
  <si>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</si>
  <si>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</si>
  <si>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</si>
  <si>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</si>
  <si>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</si>
  <si>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</si>
  <si>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</si>
  <si>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</si>
  <si>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</si>
  <si>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</si>
  <si>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</si>
  <si>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</si>
  <si>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</si>
  <si>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</si>
  <si>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</si>
  <si>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</si>
  <si>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</si>
  <si>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</si>
  <si>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</si>
  <si>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</si>
  <si>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</si>
  <si>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</si>
  <si>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</si>
  <si>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</si>
  <si>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</si>
  <si>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</si>
  <si>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</si>
  <si>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</si>
  <si>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</si>
  <si>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</si>
  <si>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</si>
  <si>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</si>
  <si>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</si>
  <si>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</si>
  <si>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</si>
  <si>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</si>
  <si>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</si>
  <si>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</si>
  <si>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</si>
  <si>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</si>
  <si>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</si>
  <si>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</si>
  <si>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</si>
  <si>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</si>
  <si>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</si>
  <si>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</si>
  <si>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</si>
  <si>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</si>
  <si>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</si>
  <si>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</si>
  <si>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</si>
  <si>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</si>
  <si>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</si>
  <si>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</si>
  <si>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</si>
  <si>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</si>
  <si>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</si>
  <si>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</si>
  <si>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</si>
  <si>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</si>
  <si>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</si>
  <si>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</si>
  <si>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</si>
  <si>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</si>
  <si>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</si>
  <si>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</si>
  <si>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</si>
  <si>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</si>
  <si>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</si>
  <si>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</si>
  <si>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</si>
  <si>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</si>
  <si>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</si>
  <si>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</si>
  <si>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</si>
  <si>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</si>
  <si>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</si>
  <si>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</si>
  <si>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</si>
  <si>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</si>
  <si>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</si>
  <si>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</si>
  <si>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</si>
  <si>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</si>
  <si>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</si>
  <si>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</si>
  <si>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</si>
  <si>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</si>
  <si>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</si>
  <si>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</si>
  <si>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</si>
  <si>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</si>
  <si>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</si>
  <si>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</si>
  <si>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</si>
  <si>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</si>
  <si>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</si>
  <si>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</si>
  <si>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</si>
  <si>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</si>
  <si>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</si>
  <si>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</si>
  <si>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</si>
  <si>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</si>
  <si>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</si>
  <si>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</si>
  <si>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</si>
  <si>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</si>
  <si>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</si>
  <si>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</si>
  <si>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</si>
  <si>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</si>
  <si>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</si>
  <si>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</si>
  <si>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</si>
  <si>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</si>
  <si>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</si>
  <si>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</si>
  <si>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</si>
  <si>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</si>
  <si>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</si>
  <si>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</si>
  <si>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</si>
  <si>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</si>
  <si>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</si>
  <si>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</si>
  <si>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</si>
  <si>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</si>
  <si>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</si>
  <si>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</si>
  <si>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</si>
  <si>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</si>
  <si>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</si>
  <si>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</si>
  <si>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</si>
  <si>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</si>
  <si>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</si>
  <si>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</si>
  <si>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</si>
  <si>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</si>
  <si>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</si>
  <si>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</si>
  <si>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</si>
  <si>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</si>
  <si>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</si>
  <si>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</si>
  <si>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</si>
  <si>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</si>
  <si>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</si>
  <si>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</si>
  <si>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</si>
  <si>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</si>
  <si>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</si>
  <si>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</si>
  <si>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</si>
  <si>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</si>
  <si>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</si>
  <si>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</si>
  <si>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</si>
  <si>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</si>
  <si>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</si>
  <si>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</si>
  <si>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</si>
  <si>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</si>
  <si>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</si>
  <si>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</si>
  <si>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</si>
  <si>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</si>
  <si>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</si>
  <si>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</si>
  <si>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</si>
  <si>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</si>
  <si>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</si>
  <si>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</si>
  <si>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</si>
  <si>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</si>
  <si>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</si>
  <si>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</si>
  <si>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</si>
  <si>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</si>
  <si>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</si>
  <si>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</si>
  <si>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</si>
  <si>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</si>
  <si>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</si>
  <si>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</si>
  <si>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</si>
  <si>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</si>
  <si>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</si>
  <si>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</si>
  <si>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</si>
  <si>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</si>
  <si>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</si>
  <si>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</si>
  <si>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</si>
  <si>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</si>
  <si>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</si>
  <si>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</si>
  <si>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</si>
  <si>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</si>
  <si>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</si>
  <si>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</si>
  <si>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</si>
  <si>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</si>
  <si>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</si>
  <si>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</si>
  <si>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</si>
  <si>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</si>
  <si>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</si>
  <si>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</si>
  <si>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</si>
  <si>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</si>
  <si>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</si>
  <si>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</si>
  <si>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</si>
  <si>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</si>
  <si>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</si>
  <si>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</si>
  <si>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</si>
  <si>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</si>
  <si>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</si>
  <si>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</si>
  <si>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</si>
  <si>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</si>
  <si>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</si>
  <si>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</si>
  <si>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</si>
  <si>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</si>
  <si>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</si>
  <si>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</si>
  <si>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</si>
  <si>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</si>
  <si>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</si>
  <si>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</si>
  <si>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</si>
  <si>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</si>
  <si>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</si>
  <si>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</si>
  <si>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</si>
  <si>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</si>
  <si>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</si>
  <si>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</si>
  <si>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</si>
  <si>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</si>
  <si>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</si>
  <si>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</si>
  <si>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</si>
  <si>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</si>
  <si>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</si>
  <si>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</si>
  <si>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</si>
  <si>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</si>
  <si>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</si>
  <si>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</si>
  <si>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</si>
  <si>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</si>
  <si>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</si>
  <si>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</si>
  <si>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</si>
  <si>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</si>
  <si>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</si>
  <si>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</si>
  <si>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</si>
  <si>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</si>
  <si>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</si>
  <si>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</si>
  <si>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</si>
  <si>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</si>
  <si>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</si>
  <si>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</si>
  <si>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</si>
  <si>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</si>
  <si>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</si>
  <si>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</si>
  <si>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</si>
  <si>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</si>
  <si>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</si>
  <si>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</si>
  <si>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</si>
  <si>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</si>
  <si>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</si>
  <si>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</si>
  <si>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</si>
  <si>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</si>
  <si>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</si>
  <si>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</si>
  <si>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</si>
  <si>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</si>
  <si>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</si>
  <si>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</si>
  <si>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</si>
  <si>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</si>
  <si>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</si>
  <si>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</si>
  <si>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</si>
  <si>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</si>
  <si>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</si>
  <si>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</si>
  <si>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</si>
  <si>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</si>
  <si>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</si>
  <si>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</si>
  <si>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</si>
  <si>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</si>
  <si>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</si>
  <si>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</si>
  <si>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</si>
  <si>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</si>
  <si>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</si>
  <si>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</si>
  <si>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</si>
  <si>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</si>
  <si>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</si>
  <si>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</si>
  <si>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</si>
  <si>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</si>
  <si>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</si>
  <si>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</si>
  <si>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</si>
  <si>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</si>
  <si>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</si>
  <si>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</si>
  <si>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</si>
  <si>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</si>
  <si>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</si>
  <si>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</si>
  <si>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</si>
  <si>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</si>
  <si>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</si>
  <si>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</si>
  <si>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</si>
  <si>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</si>
  <si>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</si>
  <si>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</si>
  <si>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</si>
  <si>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</si>
  <si>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</si>
  <si>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</si>
  <si>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</si>
  <si>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</si>
  <si>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</si>
  <si>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</si>
  <si>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</si>
  <si>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</si>
  <si>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</si>
  <si>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</si>
  <si>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</si>
  <si>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</si>
  <si>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</si>
  <si>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</si>
  <si>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</si>
  <si>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</si>
  <si>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</si>
  <si>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</si>
  <si>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</si>
  <si>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</si>
  <si>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</si>
  <si>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</si>
  <si>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</si>
  <si>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</si>
  <si>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</si>
  <si>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</si>
  <si>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</si>
  <si>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</si>
  <si>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</si>
  <si>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</si>
  <si>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</si>
  <si>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</si>
  <si>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</si>
  <si>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</si>
  <si>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</si>
  <si>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</si>
  <si>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</si>
  <si>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</si>
  <si>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</si>
  <si>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</si>
  <si>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</si>
  <si>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</si>
  <si>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</si>
  <si>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</si>
  <si>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</si>
  <si>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</si>
  <si>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</si>
  <si>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</si>
  <si>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</si>
  <si>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</si>
  <si>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</si>
  <si>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</si>
  <si>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</si>
  <si>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</si>
  <si>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</si>
  <si>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</si>
  <si>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</si>
  <si>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</si>
  <si>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</si>
  <si>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</si>
  <si>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</si>
  <si>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</si>
  <si>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</si>
  <si>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</si>
  <si>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</si>
  <si>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</si>
  <si>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</si>
  <si>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</si>
  <si>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</si>
  <si>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</si>
  <si>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</si>
  <si>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</si>
  <si>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</si>
  <si>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</si>
  <si>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</si>
  <si>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</si>
  <si>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</si>
  <si>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</si>
  <si>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</si>
  <si>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</si>
  <si>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</si>
  <si>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</si>
  <si>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</si>
  <si>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</si>
  <si>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</si>
  <si>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</si>
  <si>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</si>
  <si>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</si>
  <si>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</si>
  <si>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</si>
  <si>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</si>
  <si>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</si>
  <si>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</si>
  <si>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</si>
  <si>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</si>
  <si>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</si>
  <si>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</si>
  <si>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</si>
  <si>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</si>
  <si>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</si>
  <si>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</si>
  <si>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</si>
  <si>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</si>
  <si>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</si>
  <si>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</si>
  <si>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</si>
  <si>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</si>
  <si>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</si>
  <si>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</si>
  <si>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</si>
  <si>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</si>
  <si>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</si>
  <si>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</si>
  <si>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</si>
  <si>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</si>
  <si>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</si>
  <si>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</si>
  <si>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</si>
  <si>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</si>
  <si>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</si>
  <si>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</si>
  <si>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</si>
  <si>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</si>
  <si>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</si>
  <si>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</si>
  <si>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</si>
  <si>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</si>
  <si>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</si>
  <si>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</si>
  <si>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</si>
  <si>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</si>
  <si>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</si>
  <si>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</si>
  <si>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</si>
  <si>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</si>
  <si>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</si>
  <si>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</si>
  <si>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</si>
  <si>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</si>
  <si>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</si>
  <si>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</si>
  <si>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</si>
  <si>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</si>
  <si>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</si>
  <si>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</si>
  <si>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</si>
  <si>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</si>
  <si>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</si>
  <si>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</si>
  <si>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</si>
  <si>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</si>
  <si>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</si>
  <si>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</si>
  <si>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</si>
  <si>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</si>
  <si>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</si>
  <si>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</si>
  <si>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</si>
  <si>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</si>
  <si>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</si>
  <si>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</si>
  <si>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</si>
  <si>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</si>
  <si>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</si>
  <si>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</si>
  <si>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</si>
  <si>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</si>
  <si>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</si>
  <si>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</si>
  <si>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</si>
  <si>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</si>
  <si>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</si>
  <si>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</si>
  <si>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</si>
  <si>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</si>
  <si>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</si>
  <si>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</si>
  <si>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</si>
  <si>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</si>
  <si>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</si>
  <si>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</si>
  <si>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</si>
  <si>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</si>
  <si>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</si>
  <si>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</si>
  <si>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</si>
  <si>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</si>
  <si>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</si>
  <si>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</si>
  <si>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</si>
  <si>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</si>
  <si>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</si>
  <si>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</si>
  <si>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</si>
  <si>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</si>
  <si>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</si>
  <si>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</si>
  <si>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</si>
  <si>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</si>
  <si>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</si>
  <si>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</si>
  <si>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</si>
  <si>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</si>
  <si>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</si>
  <si>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</si>
  <si>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</si>
  <si>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</si>
  <si>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</si>
  <si>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</si>
  <si>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</si>
  <si>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</si>
  <si>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</si>
  <si>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</si>
  <si>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</si>
  <si>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</si>
  <si>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</si>
  <si>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</si>
  <si>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</si>
  <si>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</si>
  <si>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</si>
  <si>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</si>
  <si>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</si>
  <si>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</si>
  <si>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</si>
  <si>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</si>
  <si>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</si>
  <si>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</si>
  <si>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</si>
  <si>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</si>
  <si>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</si>
  <si>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</si>
  <si>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</si>
  <si>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</si>
  <si>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</si>
  <si>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</si>
  <si>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</si>
  <si>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</si>
  <si>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</si>
  <si>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</si>
  <si>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</si>
  <si>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</si>
  <si>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</si>
  <si>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</si>
  <si>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</si>
  <si>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</si>
  <si>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</si>
  <si>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</si>
  <si>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</si>
  <si>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</si>
  <si>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</si>
  <si>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</si>
  <si>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</si>
  <si>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</si>
  <si>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</si>
  <si>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</si>
  <si>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</si>
  <si>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</si>
  <si>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</si>
  <si>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</si>
  <si>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</si>
  <si>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</si>
  <si>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</si>
  <si>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</si>
  <si>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</si>
  <si>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</si>
  <si>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</si>
  <si>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</si>
  <si>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</si>
  <si>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</si>
  <si>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</si>
  <si>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</si>
  <si>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</si>
  <si>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</si>
  <si>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</si>
  <si>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</si>
  <si>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</si>
  <si>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</si>
  <si>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</si>
  <si>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</si>
  <si>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</si>
  <si>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</si>
  <si>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</si>
  <si>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</si>
  <si>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</si>
  <si>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</si>
  <si>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</si>
  <si>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</si>
  <si>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</si>
  <si>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</si>
  <si>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</si>
  <si>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</si>
  <si>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</si>
  <si>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</si>
  <si>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</si>
  <si>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</si>
  <si>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</si>
  <si>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</si>
  <si>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</si>
  <si>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</si>
  <si>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</si>
  <si>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</si>
  <si>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</si>
  <si>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</si>
  <si>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</si>
  <si>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</si>
  <si>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</si>
  <si>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</si>
  <si>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</si>
  <si>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</si>
  <si>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</si>
  <si>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</si>
  <si>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</si>
  <si>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</si>
  <si>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</si>
  <si>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</si>
  <si>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</si>
  <si>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</si>
  <si>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</si>
  <si>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</si>
  <si>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</si>
  <si>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</si>
  <si>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</si>
  <si>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</si>
  <si>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</si>
  <si>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</si>
  <si>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</si>
  <si>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</si>
  <si>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</si>
  <si>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</si>
  <si>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</si>
  <si>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</si>
  <si>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</si>
  <si>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</si>
  <si>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</si>
  <si>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</si>
  <si>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</si>
  <si>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</si>
  <si>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</si>
  <si>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</si>
  <si>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</si>
  <si>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</si>
  <si>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</si>
  <si>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</si>
  <si>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</si>
  <si>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</si>
  <si>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</si>
  <si>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</si>
  <si>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</si>
  <si>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</si>
  <si>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</si>
  <si>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</si>
  <si>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</si>
  <si>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</si>
  <si>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</si>
  <si>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</si>
  <si>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</si>
  <si>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</si>
  <si>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</si>
  <si>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</si>
  <si>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</si>
  <si>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</si>
  <si>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</si>
  <si>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</si>
  <si>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</si>
  <si>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</si>
  <si>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</si>
  <si>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</si>
  <si>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</si>
  <si>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</si>
  <si>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</si>
  <si>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</si>
  <si>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</si>
  <si>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</si>
  <si>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</si>
  <si>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</si>
  <si>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</si>
  <si>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</si>
  <si>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</si>
  <si>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</si>
  <si>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</si>
  <si>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</si>
  <si>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</si>
  <si>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</si>
  <si>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</si>
  <si>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</si>
  <si>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</si>
  <si>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</si>
  <si>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</si>
  <si>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</si>
  <si>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</si>
  <si>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</si>
  <si>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</si>
  <si>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</si>
  <si>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</si>
  <si>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</si>
  <si>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</si>
  <si>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</si>
  <si>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</si>
  <si>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</si>
  <si>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</si>
  <si>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</si>
  <si>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</si>
  <si>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</si>
  <si>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</si>
  <si>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</si>
  <si>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</si>
  <si>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</si>
  <si>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</si>
  <si>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</si>
  <si>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</si>
  <si>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</si>
  <si>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</si>
  <si>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</si>
  <si>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</si>
  <si>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</si>
  <si>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</si>
  <si>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</si>
  <si>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</si>
  <si>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</si>
  <si>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</si>
  <si>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</si>
  <si>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</si>
  <si>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</si>
  <si>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</si>
  <si>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</si>
  <si>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</si>
  <si>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</si>
  <si>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</si>
  <si>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</si>
  <si>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</si>
  <si>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</si>
  <si>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</si>
  <si>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</si>
  <si>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</si>
  <si>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</si>
  <si>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</si>
  <si>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</si>
  <si>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</si>
  <si>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</si>
  <si>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</si>
  <si>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</si>
  <si>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</si>
  <si>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</si>
  <si>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</si>
  <si>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</si>
  <si>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</si>
  <si>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</si>
  <si>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</si>
  <si>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</si>
  <si>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</si>
  <si>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</si>
  <si>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</si>
  <si>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</si>
  <si>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</si>
  <si>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</si>
  <si>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</si>
  <si>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</si>
  <si>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</si>
  <si>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</si>
  <si>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</si>
  <si>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</si>
  <si>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</si>
  <si>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</si>
  <si>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</si>
  <si>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</si>
  <si>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</si>
  <si>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</si>
  <si>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</si>
  <si>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</si>
  <si>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</si>
  <si>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</si>
  <si>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</si>
  <si>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</si>
  <si>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</si>
  <si>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</si>
  <si>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</si>
  <si>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</si>
  <si>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</si>
  <si>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</si>
  <si>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</si>
  <si>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</si>
  <si>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</si>
  <si>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</si>
  <si>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</si>
  <si>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</si>
  <si>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</si>
  <si>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</si>
  <si>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</si>
  <si>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</si>
  <si>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</si>
  <si>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</si>
  <si>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</si>
  <si>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</si>
  <si>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</si>
  <si>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</si>
  <si>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</si>
  <si>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</si>
  <si>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</si>
  <si>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</si>
  <si>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</si>
  <si>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</si>
  <si>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</si>
  <si>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</si>
  <si>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</si>
  <si>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</si>
  <si>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</si>
  <si>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</si>
  <si>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</si>
  <si>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</si>
  <si>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</si>
  <si>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</si>
  <si>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</si>
  <si>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</si>
  <si>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</si>
  <si>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</si>
  <si>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</si>
  <si>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</si>
  <si>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</si>
  <si>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</si>
  <si>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</si>
  <si>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</si>
  <si>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</si>
  <si>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</si>
  <si>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</si>
  <si>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</si>
  <si>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</si>
  <si>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</si>
  <si>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</si>
  <si>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</si>
  <si>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</si>
  <si>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</si>
  <si>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</si>
  <si>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</si>
  <si>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</si>
  <si>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</si>
  <si>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</si>
  <si>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</si>
  <si>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</si>
  <si>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</si>
  <si>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</si>
  <si>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</si>
  <si>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</si>
  <si>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</si>
  <si>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</si>
  <si>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</si>
  <si>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</si>
  <si>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</si>
  <si>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</si>
  <si>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</si>
  <si>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</si>
  <si>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</si>
  <si>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</si>
  <si>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</si>
  <si>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</si>
  <si>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</si>
  <si>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</si>
  <si>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</si>
  <si>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</si>
  <si>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</si>
  <si>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</si>
  <si>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</si>
  <si>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</si>
  <si>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</si>
  <si>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</si>
  <si>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</si>
  <si>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</si>
  <si>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</si>
  <si>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</si>
  <si>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</si>
  <si>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</si>
  <si>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</si>
  <si>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</si>
  <si>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</si>
  <si>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</si>
  <si>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</si>
  <si>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</si>
  <si>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</si>
  <si>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</si>
  <si>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</si>
  <si>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</si>
  <si>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</si>
  <si>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</si>
  <si>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</si>
  <si>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</si>
  <si>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</si>
  <si>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</si>
  <si>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</si>
  <si>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</si>
  <si>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</si>
  <si>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</si>
  <si>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</si>
  <si>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</si>
  <si>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</si>
  <si>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</si>
  <si>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</si>
  <si>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</si>
  <si>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</si>
  <si>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</si>
  <si>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</si>
  <si>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</si>
  <si>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</si>
  <si>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</si>
  <si>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</si>
  <si>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</si>
  <si>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</si>
  <si>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</si>
  <si>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</si>
  <si>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</si>
  <si>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</si>
  <si>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</si>
  <si>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</si>
  <si>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</si>
  <si>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</si>
  <si>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</si>
  <si>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</si>
  <si>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</si>
  <si>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</si>
  <si>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</si>
  <si>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</si>
  <si>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</si>
  <si>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</si>
  <si>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</si>
  <si>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</si>
  <si>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</si>
  <si>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</si>
  <si>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</si>
  <si>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</si>
  <si>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</si>
  <si>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</si>
  <si>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</si>
  <si>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</si>
  <si>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</si>
  <si>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</si>
  <si>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</si>
  <si>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</si>
  <si>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</si>
  <si>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</si>
  <si>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</si>
  <si>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</si>
  <si>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</si>
  <si>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</si>
  <si>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</si>
  <si>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</si>
  <si>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</si>
  <si>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</si>
  <si>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</si>
  <si>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</si>
  <si>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</si>
  <si>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</si>
  <si>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</si>
  <si>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</si>
  <si>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</si>
  <si>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</si>
  <si>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</si>
  <si>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</si>
  <si>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</si>
  <si>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</si>
  <si>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</si>
  <si>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</si>
  <si>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</si>
  <si>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</si>
  <si>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</si>
  <si>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</si>
  <si>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</si>
  <si>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</si>
  <si>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</si>
  <si>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</si>
  <si>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</si>
  <si>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</si>
  <si>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</si>
  <si>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</si>
  <si>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</si>
  <si>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</si>
  <si>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</si>
  <si>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</si>
  <si>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</si>
  <si>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</si>
  <si>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</si>
  <si>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</si>
  <si>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</si>
  <si>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</si>
  <si>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</si>
  <si>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</si>
  <si>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</si>
  <si>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</si>
  <si>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</si>
  <si>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</si>
  <si>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</si>
  <si>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</si>
  <si>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</si>
  <si>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</si>
  <si>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</si>
  <si>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</si>
  <si>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</si>
  <si>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</si>
  <si>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</si>
  <si>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</si>
  <si>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</si>
  <si>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</si>
  <si>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</si>
  <si>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</si>
  <si>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</si>
  <si>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</si>
  <si>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</si>
  <si>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</si>
  <si>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</si>
  <si>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</si>
  <si>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</si>
  <si>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</si>
  <si>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</si>
  <si>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</si>
  <si>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</si>
  <si>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</si>
  <si>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</si>
  <si>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</si>
  <si>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</si>
  <si>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</si>
  <si>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</si>
  <si>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</si>
  <si>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</si>
  <si>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</si>
  <si>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</si>
  <si>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</si>
  <si>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</si>
  <si>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</si>
  <si>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</si>
  <si>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</si>
  <si>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</si>
  <si>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</si>
  <si>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</si>
  <si>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</si>
  <si>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</si>
  <si>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</si>
  <si>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</si>
  <si>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</si>
  <si>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</si>
  <si>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</si>
  <si>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</si>
  <si>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</si>
  <si>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</si>
  <si>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</si>
  <si>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</si>
  <si>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</si>
  <si>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</si>
  <si>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</si>
  <si>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</si>
  <si>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</si>
  <si>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</si>
  <si>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</si>
  <si>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</si>
  <si>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</si>
  <si>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</si>
  <si>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</si>
  <si>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</si>
  <si>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</si>
  <si>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</si>
  <si>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</si>
  <si>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</si>
  <si>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</si>
  <si>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</si>
  <si>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</si>
  <si>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</si>
  <si>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</si>
  <si>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</si>
  <si>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</si>
  <si>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</si>
  <si>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</si>
  <si>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</si>
  <si>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</si>
  <si>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</si>
  <si>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</si>
  <si>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</si>
  <si>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</si>
  <si>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</si>
  <si>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</si>
  <si>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</si>
  <si>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</si>
  <si>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</si>
  <si>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</si>
  <si>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</si>
  <si>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</si>
  <si>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</si>
  <si>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</si>
  <si>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</si>
  <si>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</si>
  <si>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</si>
  <si>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</si>
  <si>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</si>
  <si>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</si>
  <si>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</si>
  <si>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</si>
  <si>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</si>
  <si>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</si>
  <si>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</si>
  <si>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</si>
  <si>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</si>
  <si>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</si>
  <si>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</si>
  <si>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</si>
  <si>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</si>
  <si>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</si>
  <si>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</si>
  <si>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</si>
  <si>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</si>
  <si>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</si>
  <si>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</si>
  <si>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</si>
  <si>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</si>
  <si>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</si>
  <si>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</si>
  <si>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</si>
  <si>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</si>
  <si>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</si>
  <si>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</si>
  <si>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</si>
  <si>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</si>
  <si>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</si>
  <si>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</si>
  <si>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</si>
  <si>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</si>
  <si>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</si>
  <si>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</si>
  <si>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</si>
  <si>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</si>
  <si>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</si>
  <si>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</si>
  <si>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</si>
  <si>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</si>
  <si>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</si>
  <si>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</si>
  <si>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</si>
  <si>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</si>
  <si>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</si>
  <si>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</si>
  <si>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</si>
  <si>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</si>
  <si>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</si>
  <si>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</si>
  <si>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</si>
  <si>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</si>
  <si>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</si>
  <si>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</si>
  <si>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</si>
  <si>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</si>
  <si>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</si>
  <si>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</si>
  <si>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</si>
  <si>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</si>
  <si>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</si>
  <si>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</si>
  <si>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</si>
  <si>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</si>
  <si>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</si>
  <si>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</si>
  <si>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</si>
  <si>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</si>
  <si>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</si>
  <si>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</si>
  <si>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</si>
  <si>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</si>
  <si>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</si>
  <si>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</si>
  <si>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</si>
  <si>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</si>
  <si>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</si>
  <si>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</si>
  <si>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</si>
  <si>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</si>
  <si>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</si>
  <si>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</si>
  <si>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</si>
  <si>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</si>
  <si>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</si>
  <si>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</si>
  <si>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</si>
  <si>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</si>
  <si>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</si>
  <si>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</si>
  <si>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</si>
  <si>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</si>
  <si>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</si>
  <si>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</si>
  <si>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</si>
  <si>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</si>
  <si>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</si>
  <si>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</si>
  <si>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</si>
  <si>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</si>
  <si>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</si>
  <si>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</si>
  <si>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</si>
  <si>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</si>
  <si>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</si>
  <si>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</si>
  <si>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</si>
  <si>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</si>
  <si>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</si>
  <si>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</si>
  <si>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</si>
  <si>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</si>
  <si>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</si>
  <si>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</si>
  <si>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</si>
  <si>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</si>
  <si>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</si>
  <si>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</si>
  <si>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</si>
  <si>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</si>
  <si>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</si>
  <si>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</si>
  <si>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</si>
  <si>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</si>
  <si>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</si>
  <si>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</si>
  <si>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</si>
  <si>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</si>
  <si>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</si>
  <si>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</si>
  <si>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</si>
  <si>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</si>
  <si>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</si>
  <si>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</si>
  <si>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</si>
  <si>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</si>
  <si>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</si>
  <si>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</si>
  <si>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</si>
  <si>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</si>
  <si>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</si>
  <si>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</si>
  <si>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</si>
  <si>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</si>
  <si>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</si>
  <si>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</si>
  <si>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</si>
  <si>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</si>
  <si>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</si>
  <si>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</si>
  <si>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</si>
  <si>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</si>
  <si>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</si>
  <si>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</si>
  <si>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</si>
  <si>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</si>
  <si>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</si>
  <si>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</si>
  <si>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</si>
  <si>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</si>
  <si>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</si>
  <si>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</si>
  <si>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</si>
  <si>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</si>
  <si>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</si>
  <si>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</si>
  <si>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</si>
  <si>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</si>
  <si>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</si>
  <si>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</si>
  <si>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</si>
  <si>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</si>
  <si>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</si>
  <si>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</si>
  <si>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</si>
  <si>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</si>
  <si>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</si>
  <si>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</si>
  <si>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</si>
  <si>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</si>
  <si>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</si>
  <si>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</si>
  <si>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</si>
  <si>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</si>
  <si>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</si>
  <si>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</si>
  <si>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</si>
  <si>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</si>
  <si>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</si>
  <si>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</si>
  <si>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</si>
  <si>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</si>
  <si>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</si>
  <si>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</si>
  <si>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</si>
  <si>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</si>
  <si>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</si>
  <si>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</si>
  <si>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</si>
  <si>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</si>
  <si>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</si>
  <si>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</si>
  <si>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</si>
  <si>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</si>
  <si>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</si>
  <si>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</si>
  <si>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</si>
  <si>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</si>
  <si>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</si>
  <si>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</si>
  <si>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</si>
  <si>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</si>
  <si>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</si>
  <si>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</si>
  <si>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</si>
  <si>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</si>
  <si>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</si>
  <si>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</si>
  <si>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</si>
  <si>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</si>
  <si>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</si>
  <si>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</si>
  <si>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</si>
  <si>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</si>
  <si>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</si>
  <si>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</si>
  <si>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</si>
  <si>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</si>
  <si>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</si>
  <si>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</si>
  <si>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</si>
  <si>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</si>
  <si>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</si>
  <si>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</si>
  <si>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</si>
  <si>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</si>
  <si>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</si>
  <si>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</si>
  <si>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</si>
  <si>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</si>
  <si>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</si>
  <si>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</si>
  <si>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</si>
  <si>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</si>
  <si>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</si>
  <si>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</si>
  <si>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</si>
  <si>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</si>
  <si>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</si>
  <si>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</si>
  <si>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</si>
  <si>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</si>
  <si>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</si>
  <si>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</si>
  <si>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</si>
  <si>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</si>
  <si>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</si>
  <si>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</si>
  <si>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</si>
  <si>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</si>
  <si>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</si>
  <si>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</si>
  <si>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</si>
  <si>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</si>
  <si>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</si>
  <si>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</si>
  <si>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</si>
  <si>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</si>
  <si>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</si>
  <si>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</si>
  <si>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</si>
  <si>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</si>
  <si>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</si>
  <si>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</si>
  <si>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</si>
  <si>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</si>
  <si>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</si>
  <si>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</si>
  <si>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</si>
  <si>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</si>
  <si>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</si>
  <si>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</si>
  <si>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</si>
  <si>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</si>
  <si>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</si>
  <si>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</si>
  <si>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</si>
  <si>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</si>
  <si>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</si>
  <si>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</si>
  <si>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</si>
  <si>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</si>
  <si>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</si>
  <si>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</si>
  <si>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</si>
  <si>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</si>
  <si>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</si>
  <si>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</si>
  <si>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</si>
  <si>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</si>
  <si>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</si>
  <si>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</si>
  <si>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</si>
  <si>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</si>
  <si>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</si>
  <si>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</si>
  <si>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</si>
  <si>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</si>
  <si>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</si>
  <si>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</si>
  <si>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</si>
  <si>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</si>
  <si>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</si>
  <si>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</si>
  <si>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</si>
  <si>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</si>
  <si>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</si>
  <si>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</si>
  <si>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</si>
  <si>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</si>
  <si>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</si>
  <si>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</si>
  <si>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</si>
  <si>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</si>
  <si>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</si>
  <si>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</si>
  <si>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</si>
  <si>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</si>
  <si>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</si>
  <si>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</si>
  <si>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</si>
  <si>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</si>
  <si>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</si>
  <si>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</si>
  <si>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</si>
  <si>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</si>
  <si>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</si>
  <si>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</si>
  <si>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</si>
  <si>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</si>
  <si>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</si>
  <si>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</si>
  <si>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</si>
  <si>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</si>
  <si>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</si>
  <si>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</si>
  <si>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</si>
  <si>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</si>
  <si>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</si>
  <si>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</si>
  <si>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</si>
  <si>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</si>
  <si>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</si>
  <si>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</si>
  <si>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</si>
  <si>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</si>
  <si>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</si>
  <si>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</si>
  <si>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</si>
  <si>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</si>
  <si>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</si>
  <si>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</si>
  <si>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</si>
  <si>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</si>
  <si>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</si>
  <si>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</si>
  <si>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</si>
  <si>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</si>
  <si>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</si>
  <si>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</si>
  <si>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</si>
  <si>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</si>
  <si>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</si>
  <si>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</si>
  <si>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</si>
  <si>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</si>
  <si>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</si>
  <si>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</si>
  <si>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</si>
  <si>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</si>
  <si>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</si>
  <si>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</si>
  <si>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</si>
  <si>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</si>
  <si>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</si>
  <si>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</si>
  <si>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</si>
  <si>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</si>
  <si>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</si>
  <si>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</si>
  <si>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</si>
  <si>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</si>
  <si>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</si>
  <si>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</si>
  <si>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</si>
  <si>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</si>
  <si>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</si>
  <si>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</si>
  <si>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</si>
  <si>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</si>
  <si>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</si>
  <si>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</si>
  <si>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</si>
  <si>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</si>
  <si>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</si>
  <si>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</si>
  <si>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</si>
  <si>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</si>
  <si>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</si>
  <si>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</si>
  <si>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</si>
  <si>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</si>
  <si>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</si>
  <si>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</si>
  <si>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</si>
  <si>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</si>
  <si>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</si>
  <si>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</si>
  <si>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</si>
  <si>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</si>
  <si>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</si>
  <si>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</si>
  <si>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</si>
  <si>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</si>
  <si>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</si>
  <si>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</si>
  <si>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</si>
  <si>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</si>
  <si>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</si>
  <si>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</si>
  <si>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</si>
  <si>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</si>
  <si>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</si>
  <si>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</si>
  <si>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</si>
  <si>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</si>
  <si>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</si>
  <si>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</si>
  <si>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</si>
  <si>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</si>
  <si>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</si>
  <si>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</si>
  <si>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</si>
  <si>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</si>
  <si>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</si>
  <si>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</si>
  <si>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</si>
  <si>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</si>
  <si>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</si>
  <si>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</si>
  <si>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</si>
  <si>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</si>
  <si>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</si>
  <si>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</si>
  <si>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</si>
  <si>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</si>
  <si>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</si>
  <si>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</si>
  <si>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</si>
  <si>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</si>
  <si>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</si>
  <si>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</si>
  <si>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</si>
  <si>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</si>
  <si>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</si>
  <si>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</si>
  <si>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</si>
  <si>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</si>
  <si>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</si>
  <si>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</si>
  <si>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</si>
  <si>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</si>
  <si>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</si>
  <si>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</si>
  <si>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</si>
  <si>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</si>
  <si>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</si>
  <si>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</si>
  <si>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</si>
  <si>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</si>
  <si>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</si>
  <si>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</si>
  <si>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</si>
  <si>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</si>
  <si>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</si>
  <si>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</si>
  <si>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</si>
  <si>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</si>
  <si>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</si>
  <si>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</si>
  <si>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</si>
  <si>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</si>
  <si>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</si>
  <si>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</si>
  <si>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</si>
  <si>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</si>
  <si>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</si>
  <si>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</si>
  <si>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</si>
  <si>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</si>
  <si>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</si>
  <si>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</si>
  <si>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</si>
  <si>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</si>
  <si>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</si>
  <si>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</si>
  <si>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</si>
  <si>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</si>
  <si>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</si>
  <si>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</si>
  <si>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</si>
  <si>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</si>
  <si>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</si>
  <si>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</si>
  <si>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</si>
  <si>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</si>
  <si>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</si>
  <si>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</si>
  <si>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</si>
  <si>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</si>
  <si>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</si>
  <si>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</si>
  <si>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</si>
  <si>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</si>
  <si>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</si>
  <si>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</si>
  <si>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</si>
  <si>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</si>
  <si>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</si>
  <si>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</si>
  <si>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</si>
  <si>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</si>
  <si>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</si>
  <si>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</si>
  <si>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</si>
  <si>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</si>
  <si>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</si>
  <si>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</si>
  <si>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</si>
  <si>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</si>
  <si>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</si>
  <si>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</si>
  <si>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</si>
  <si>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</si>
  <si>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</si>
  <si>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</si>
  <si>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</si>
  <si>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</si>
  <si>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</si>
  <si>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</si>
  <si>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</si>
  <si>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</si>
  <si>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</si>
  <si>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</si>
  <si>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</si>
  <si>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</si>
  <si>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</si>
  <si>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</si>
  <si>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</si>
  <si>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</si>
  <si>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</si>
  <si>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</si>
  <si>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</si>
  <si>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</si>
  <si>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</si>
  <si>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</si>
  <si>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</si>
  <si>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</si>
  <si>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</si>
  <si>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</si>
  <si>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</si>
  <si>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</si>
  <si>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</si>
  <si>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</si>
  <si>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</si>
  <si>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</si>
  <si>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</si>
  <si>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</si>
  <si>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</si>
  <si>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</si>
  <si>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</si>
  <si>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</si>
  <si>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</si>
  <si>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</si>
  <si>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</si>
  <si>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</si>
  <si>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</si>
  <si>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</si>
  <si>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</si>
  <si>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</si>
  <si>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</si>
  <si>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</si>
  <si>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</si>
  <si>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</si>
  <si>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</si>
  <si>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</si>
  <si>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</si>
  <si>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</si>
  <si>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</si>
  <si>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</si>
  <si>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</si>
  <si>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</si>
  <si>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</si>
  <si>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</si>
  <si>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</si>
  <si>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</si>
  <si>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</si>
  <si>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</si>
  <si>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</si>
  <si>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</si>
  <si>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</si>
  <si>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</si>
  <si>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</si>
  <si>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</si>
  <si>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</si>
  <si>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</si>
  <si>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</si>
  <si>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</si>
  <si>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</si>
  <si>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</si>
  <si>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</si>
  <si>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</si>
  <si>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</si>
  <si>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</si>
  <si>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</si>
  <si>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</si>
  <si>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</si>
  <si>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</si>
  <si>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</si>
  <si>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</si>
  <si>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</si>
  <si>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</si>
  <si>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</si>
  <si>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</si>
  <si>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</si>
  <si>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</si>
  <si>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</si>
  <si>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</si>
  <si>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</si>
  <si>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</si>
  <si>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</si>
  <si>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</si>
  <si>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</si>
  <si>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</si>
  <si>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</si>
  <si>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</si>
  <si>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</si>
  <si>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</si>
  <si>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</si>
  <si>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</si>
  <si>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</si>
  <si>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</si>
  <si>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</si>
  <si>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</si>
  <si>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</si>
  <si>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</si>
  <si>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</si>
  <si>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</si>
  <si>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</si>
  <si>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</si>
  <si>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</si>
  <si>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</si>
  <si>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</si>
  <si>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</si>
  <si>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</si>
  <si>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</si>
  <si>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</si>
  <si>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</si>
  <si>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</si>
  <si>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</si>
  <si>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</si>
  <si>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</si>
  <si>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</si>
  <si>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</si>
  <si>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</si>
  <si>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</si>
  <si>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</si>
  <si>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</si>
  <si>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</si>
  <si>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</si>
  <si>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</si>
  <si>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</si>
  <si>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</si>
  <si>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</si>
  <si>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</si>
  <si>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</si>
  <si>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</si>
  <si>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</si>
  <si>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</si>
  <si>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</si>
  <si>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</si>
  <si>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</si>
  <si>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</si>
  <si>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</si>
  <si>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</si>
  <si>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</si>
  <si>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</si>
  <si>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</si>
  <si>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</si>
  <si>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</si>
  <si>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</si>
  <si>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</si>
  <si>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</si>
  <si>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</si>
  <si>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</si>
  <si>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</si>
  <si>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</si>
  <si>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</si>
  <si>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</si>
  <si>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</si>
  <si>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</si>
  <si>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</si>
  <si>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</si>
  <si>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</si>
  <si>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</si>
  <si>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</si>
  <si>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</si>
  <si>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</si>
  <si>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</si>
  <si>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</si>
  <si>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</si>
  <si>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</si>
  <si>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</si>
  <si>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</si>
  <si>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</si>
  <si>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</si>
  <si>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</si>
  <si>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</si>
  <si>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</si>
  <si>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</si>
  <si>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</si>
  <si>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</si>
  <si>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</si>
  <si>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</si>
  <si>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</si>
  <si>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</si>
  <si>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</si>
  <si>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</si>
  <si>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</si>
  <si>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</si>
  <si>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</si>
  <si>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</si>
  <si>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</si>
  <si>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</si>
  <si>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</si>
  <si>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</si>
  <si>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</si>
  <si>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</si>
  <si>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</si>
  <si>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</si>
  <si>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</si>
  <si>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</si>
  <si>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</si>
  <si>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</si>
  <si>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</si>
  <si>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</si>
  <si>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</si>
  <si>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</si>
  <si>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</si>
  <si>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</si>
  <si>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</si>
  <si>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</si>
  <si>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</si>
  <si>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</si>
  <si>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</si>
  <si>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</si>
  <si>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</si>
  <si>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</si>
  <si>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</si>
  <si>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</si>
  <si>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</si>
  <si>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</si>
  <si>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</si>
  <si>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</si>
  <si>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</si>
  <si>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</si>
  <si>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</si>
  <si>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</si>
  <si>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</si>
  <si>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</si>
  <si>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</si>
  <si>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</si>
  <si>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</si>
  <si>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</si>
  <si>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</si>
  <si>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</si>
  <si>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</si>
  <si>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</si>
  <si>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</si>
  <si>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</si>
  <si>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</si>
  <si>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</si>
  <si>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</si>
  <si>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</si>
  <si>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</si>
  <si>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</si>
  <si>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</si>
  <si>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</si>
  <si>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</si>
  <si>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</si>
  <si>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</si>
  <si>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</si>
  <si>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</si>
  <si>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</si>
  <si>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</si>
  <si>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</si>
  <si>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</si>
  <si>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</si>
  <si>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</si>
  <si>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</si>
  <si>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</si>
  <si>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</si>
  <si>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</si>
  <si>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</si>
  <si>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</si>
  <si>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</si>
  <si>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</si>
  <si>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</si>
  <si>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</si>
  <si>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</si>
  <si>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</si>
  <si>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</si>
  <si>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</si>
  <si>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</si>
  <si>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</si>
  <si>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</si>
  <si>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</si>
  <si>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</si>
  <si>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</si>
  <si>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</si>
  <si>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</si>
  <si>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</si>
  <si>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</si>
  <si>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</si>
  <si>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</si>
  <si>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</si>
  <si>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</si>
  <si>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</si>
  <si>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</si>
  <si>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</si>
  <si>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</si>
  <si>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</si>
  <si>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</si>
  <si>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</si>
  <si>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</si>
  <si>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</si>
  <si>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</si>
  <si>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</si>
  <si>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</si>
  <si>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</si>
  <si>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</si>
  <si>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</si>
  <si>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</si>
  <si>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</si>
  <si>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</si>
  <si>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</si>
  <si>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</si>
  <si>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</si>
  <si>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</si>
  <si>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</si>
  <si>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</si>
  <si>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</si>
  <si>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</si>
  <si>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</si>
  <si>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</si>
  <si>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</si>
  <si>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</si>
  <si>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</si>
  <si>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</si>
  <si>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</si>
  <si>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</si>
  <si>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</si>
  <si>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</si>
  <si>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</si>
  <si>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</si>
  <si>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</si>
  <si>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</si>
  <si>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</si>
  <si>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</si>
  <si>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</si>
  <si>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</si>
  <si>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</si>
  <si>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</si>
  <si>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</si>
  <si>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</si>
  <si>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</si>
  <si>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</si>
  <si>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</si>
  <si>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</si>
  <si>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</si>
  <si>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</si>
  <si>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</si>
  <si>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</si>
  <si>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</si>
  <si>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</si>
  <si>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</si>
  <si>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</si>
  <si>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</si>
  <si>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</si>
  <si>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</si>
  <si>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</si>
  <si>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</si>
  <si>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</si>
  <si>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</si>
  <si>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</si>
  <si>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</si>
  <si>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</si>
  <si>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</si>
  <si>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</si>
  <si>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</si>
  <si>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</si>
  <si>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</si>
  <si>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</si>
  <si>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</si>
  <si>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</si>
  <si>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</si>
  <si>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</si>
  <si>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</si>
  <si>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</si>
  <si>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</si>
  <si>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</si>
  <si>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</si>
  <si>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</si>
  <si>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</si>
  <si>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</si>
  <si>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</si>
  <si>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</si>
  <si>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</si>
  <si>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</si>
  <si>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</si>
  <si>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</si>
  <si>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</si>
  <si>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</si>
  <si>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</si>
  <si>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</si>
  <si>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</si>
  <si>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</si>
  <si>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</si>
  <si>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</si>
  <si>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</si>
  <si>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</si>
  <si>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</si>
  <si>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</si>
  <si>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</si>
  <si>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</si>
  <si>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</si>
  <si>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</si>
  <si>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</si>
  <si>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</si>
  <si>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</si>
  <si>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</si>
  <si>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</si>
  <si>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</si>
  <si>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</si>
  <si>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</si>
  <si>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</si>
  <si>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</si>
  <si>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</si>
  <si>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</si>
  <si>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</si>
  <si>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</si>
  <si>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</si>
  <si>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</si>
  <si>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</si>
  <si>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</si>
  <si>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</si>
  <si>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</si>
  <si>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</si>
  <si>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</si>
  <si>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</si>
  <si>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</si>
  <si>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</si>
  <si>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</si>
  <si>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</si>
  <si>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</si>
  <si>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</si>
  <si>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</si>
  <si>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</si>
  <si>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</si>
  <si>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</si>
  <si>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</si>
  <si>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</si>
  <si>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</si>
  <si>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</si>
  <si>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</si>
  <si>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</si>
  <si>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</si>
  <si>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</si>
  <si>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</si>
  <si>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</si>
  <si>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</si>
  <si>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</si>
  <si>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</si>
  <si>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</si>
  <si>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</si>
  <si>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</si>
  <si>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</si>
  <si>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</si>
  <si>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</si>
  <si>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</si>
  <si>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</si>
  <si>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</si>
  <si>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</si>
  <si>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</si>
  <si>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</si>
  <si>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</si>
  <si>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</si>
  <si>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</si>
  <si>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</si>
  <si>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</si>
  <si>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</si>
  <si>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</si>
  <si>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</si>
  <si>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</si>
  <si>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</si>
  <si>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</si>
  <si>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</si>
  <si>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</si>
  <si>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</si>
  <si>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</si>
  <si>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</si>
  <si>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</si>
  <si>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</si>
  <si>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</si>
  <si>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</si>
  <si>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</si>
  <si>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</si>
  <si>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</si>
  <si>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</si>
  <si>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</si>
  <si>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</si>
  <si>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</si>
  <si>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</si>
  <si>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</si>
  <si>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</si>
  <si>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</si>
  <si>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</si>
  <si>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</si>
  <si>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</si>
  <si>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</si>
  <si>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</si>
  <si>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</si>
  <si>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</si>
  <si>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</si>
  <si>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</si>
  <si>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</si>
  <si>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</si>
  <si>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</si>
  <si>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</si>
  <si>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</si>
  <si>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</si>
  <si>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</si>
  <si>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</si>
  <si>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</si>
  <si>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</si>
  <si>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</si>
  <si>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</si>
  <si>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</si>
  <si>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</si>
  <si>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</si>
  <si>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</si>
  <si>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</si>
  <si>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</si>
  <si>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</si>
  <si>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</si>
  <si>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</si>
  <si>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</si>
  <si>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</si>
  <si>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</si>
  <si>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</si>
  <si>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</si>
  <si>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</si>
  <si>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</si>
  <si>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</si>
  <si>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</si>
  <si>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</si>
  <si>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</si>
  <si>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</si>
  <si>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</si>
  <si>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</si>
  <si>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</si>
  <si>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</si>
  <si>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</si>
  <si>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</si>
  <si>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</si>
  <si>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</si>
  <si>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</si>
  <si>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</si>
  <si>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</si>
  <si>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</si>
  <si>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</si>
  <si>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</si>
  <si>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</si>
  <si>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</si>
  <si>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</si>
  <si>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</si>
  <si>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</si>
  <si>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</si>
  <si>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</si>
  <si>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</si>
  <si>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</si>
  <si>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</si>
  <si>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</si>
  <si>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</si>
  <si>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</si>
  <si>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</si>
  <si>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</si>
  <si>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</si>
  <si>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</si>
  <si>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</si>
  <si>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</si>
  <si>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</si>
  <si>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</si>
  <si>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</si>
  <si>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</si>
  <si>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</si>
  <si>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</si>
  <si>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</si>
  <si>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</si>
  <si>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</si>
  <si>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</si>
  <si>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</si>
  <si>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</si>
  <si>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</si>
  <si>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</si>
  <si>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</si>
  <si>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</si>
  <si>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</si>
  <si>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</si>
  <si>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</si>
  <si>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</si>
  <si>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</si>
  <si>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</si>
  <si>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</si>
  <si>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</si>
  <si>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</si>
  <si>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</si>
  <si>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</si>
  <si>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</si>
  <si>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</si>
  <si>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</si>
  <si>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</si>
  <si>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</si>
  <si>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</si>
  <si>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</si>
  <si>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</si>
  <si>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</si>
  <si>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</si>
  <si>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</si>
  <si>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</si>
  <si>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</si>
  <si>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</si>
  <si>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</si>
  <si>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</si>
  <si>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</si>
  <si>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</si>
  <si>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</si>
  <si>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</si>
  <si>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</si>
  <si>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</si>
  <si>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</si>
  <si>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</si>
  <si>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</si>
  <si>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</si>
  <si>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</si>
  <si>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</si>
  <si>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</si>
  <si>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</si>
  <si>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</si>
  <si>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</si>
  <si>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</si>
  <si>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</si>
  <si>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</si>
  <si>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</si>
  <si>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</si>
  <si>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</si>
  <si>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</si>
  <si>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</si>
  <si>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</si>
  <si>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</si>
  <si>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</si>
  <si>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</si>
  <si>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</si>
  <si>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</si>
  <si>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</si>
  <si>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</si>
  <si>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</si>
  <si>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</si>
  <si>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</si>
  <si>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</si>
  <si>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</si>
  <si>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</si>
  <si>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</si>
  <si>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</si>
  <si>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</si>
  <si>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</si>
  <si>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</si>
  <si>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</si>
  <si>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</si>
  <si>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</si>
  <si>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</si>
  <si>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</si>
  <si>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</si>
  <si>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</si>
  <si>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</si>
  <si>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</si>
  <si>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</si>
  <si>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</si>
  <si>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</si>
  <si>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</si>
  <si>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</si>
  <si>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</si>
  <si>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</si>
  <si>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</si>
  <si>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</si>
  <si>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</si>
  <si>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</si>
  <si>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</si>
  <si>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</si>
  <si>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</si>
  <si>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</si>
  <si>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</si>
  <si>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</si>
  <si>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</si>
  <si>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</si>
  <si>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</si>
  <si>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</si>
  <si>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</si>
  <si>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</si>
  <si>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</si>
  <si>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</si>
  <si>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</si>
  <si>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</si>
  <si>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</si>
  <si>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</si>
  <si>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</si>
  <si>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</si>
  <si>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</si>
  <si>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</si>
  <si>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</si>
  <si>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</si>
  <si>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</si>
  <si>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</si>
  <si>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</si>
  <si>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</si>
  <si>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</si>
  <si>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</si>
  <si>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</si>
  <si>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</si>
  <si>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</si>
  <si>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</si>
  <si>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</si>
  <si>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</si>
  <si>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</si>
  <si>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</si>
  <si>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</si>
  <si>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</si>
  <si>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</si>
  <si>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</si>
  <si>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</si>
  <si>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</si>
  <si>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</si>
  <si>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</si>
  <si>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</si>
  <si>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</si>
  <si>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</si>
  <si>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</si>
  <si>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</si>
  <si>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</si>
  <si>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</si>
  <si>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</si>
  <si>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</si>
  <si>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</si>
  <si>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</si>
  <si>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</si>
  <si>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</si>
  <si>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</si>
  <si>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</si>
  <si>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</si>
  <si>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</si>
  <si>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</si>
  <si>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</si>
  <si>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</si>
  <si>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</si>
  <si>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</si>
  <si>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</si>
  <si>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</si>
  <si>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</si>
  <si>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</si>
  <si>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</si>
  <si>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</si>
  <si>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</si>
  <si>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</si>
  <si>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</si>
  <si>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</si>
  <si>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</si>
  <si>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</si>
  <si>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</si>
  <si>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</si>
  <si>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</si>
  <si>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</si>
  <si>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</si>
  <si>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</si>
  <si>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</si>
  <si>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</si>
  <si>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</si>
  <si>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</si>
  <si>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</si>
  <si>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</si>
  <si>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</si>
  <si>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</si>
  <si>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</si>
  <si>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</si>
  <si>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</si>
  <si>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</si>
  <si>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</si>
  <si>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</si>
  <si>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</si>
  <si>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</si>
  <si>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</si>
  <si>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</si>
  <si>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</si>
  <si>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</si>
  <si>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</si>
  <si>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</si>
  <si>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</si>
  <si>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</si>
  <si>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</si>
  <si>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</si>
  <si>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</si>
  <si>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</si>
  <si>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</si>
  <si>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</si>
  <si>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</si>
  <si>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</si>
  <si>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</si>
  <si>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</si>
  <si>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</si>
  <si>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</si>
  <si>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</si>
  <si>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</si>
  <si>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</si>
  <si>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</si>
  <si>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</si>
  <si>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</si>
  <si>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</si>
  <si>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</si>
  <si>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</si>
  <si>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</si>
  <si>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</si>
  <si>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</si>
  <si>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</si>
  <si>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</si>
  <si>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</si>
  <si>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</si>
  <si>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</si>
  <si>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</si>
  <si>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</si>
  <si>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</si>
  <si>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</si>
  <si>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</si>
  <si>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</si>
  <si>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</si>
  <si>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</si>
  <si>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</si>
  <si>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</si>
  <si>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</si>
  <si>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</si>
  <si>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</si>
  <si>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</si>
  <si>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</si>
  <si>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</si>
  <si>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</si>
  <si>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</si>
  <si>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</si>
  <si>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</si>
  <si>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</si>
  <si>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</si>
  <si>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</si>
  <si>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</si>
  <si>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</si>
  <si>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</si>
  <si>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</si>
  <si>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</si>
  <si>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</si>
  <si>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</si>
  <si>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</si>
  <si>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</si>
  <si>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</si>
  <si>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</si>
  <si>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</si>
  <si>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</si>
  <si>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</si>
  <si>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</si>
  <si>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</si>
  <si>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</si>
  <si>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</si>
  <si>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</si>
  <si>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</si>
  <si>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</si>
  <si>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</si>
  <si>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</si>
  <si>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</si>
  <si>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</si>
  <si>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</si>
  <si>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</si>
  <si>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</si>
  <si>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</si>
  <si>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</si>
  <si>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</si>
  <si>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</si>
  <si>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</si>
  <si>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</si>
  <si>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</si>
  <si>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</si>
  <si>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</si>
  <si>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</si>
  <si>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</si>
  <si>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</si>
  <si>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</si>
  <si>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</si>
  <si>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</si>
  <si>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</si>
  <si>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</si>
  <si>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</si>
  <si>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</si>
  <si>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</si>
  <si>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</si>
  <si>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</si>
  <si>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</si>
  <si>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</si>
  <si>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</si>
  <si>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</si>
  <si>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</si>
  <si>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</si>
  <si>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</si>
  <si>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</si>
  <si>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</si>
  <si>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</si>
  <si>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</si>
  <si>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</si>
  <si>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</si>
  <si>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</si>
  <si>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</si>
  <si>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</si>
  <si>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</si>
  <si>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</si>
  <si>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</si>
  <si>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</si>
  <si>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</si>
  <si>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</si>
  <si>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</si>
  <si>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</si>
  <si>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</si>
  <si>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</si>
  <si>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</si>
  <si>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</si>
  <si>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</si>
  <si>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</si>
  <si>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</si>
  <si>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</si>
  <si>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</si>
  <si>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</si>
  <si>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</si>
  <si>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</si>
  <si>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</si>
  <si>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</si>
  <si>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</si>
  <si>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</si>
  <si>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</si>
  <si>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</si>
  <si>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</si>
  <si>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</si>
  <si>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</si>
  <si>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</si>
  <si>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</si>
  <si>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</si>
  <si>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</si>
  <si>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</si>
  <si>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</si>
  <si>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</si>
  <si>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</si>
  <si>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</si>
  <si>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</si>
  <si>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</si>
  <si>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</si>
  <si>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</si>
  <si>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</si>
  <si>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</si>
  <si>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</si>
  <si>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</si>
  <si>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</si>
  <si>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</si>
  <si>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</si>
  <si>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</si>
  <si>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</si>
  <si>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</si>
  <si>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</si>
  <si>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</si>
  <si>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</si>
  <si>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</si>
  <si>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</si>
  <si>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</si>
  <si>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</si>
  <si>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</si>
  <si>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</si>
  <si>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</si>
  <si>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</si>
  <si>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</si>
  <si>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</si>
  <si>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</si>
  <si>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</si>
  <si>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</si>
  <si>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</si>
  <si>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</si>
  <si>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</si>
  <si>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</si>
  <si>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</si>
  <si>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</si>
  <si>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</si>
  <si>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</si>
  <si>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</si>
  <si>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</si>
  <si>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</si>
  <si>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</si>
  <si>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</si>
  <si>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</si>
  <si>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</si>
  <si>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</si>
  <si>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</si>
  <si>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</si>
  <si>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</si>
  <si>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</si>
  <si>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</si>
  <si>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</si>
  <si>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</si>
  <si>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</si>
  <si>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</si>
  <si>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</si>
  <si>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</si>
  <si>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</si>
  <si>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</si>
  <si>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</si>
  <si>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</si>
  <si>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</si>
  <si>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</si>
  <si>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</si>
  <si>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</si>
  <si>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</si>
  <si>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</si>
  <si>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</si>
  <si>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</si>
  <si>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</si>
  <si>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</si>
  <si>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</si>
  <si>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</si>
  <si>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</si>
  <si>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</si>
  <si>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</si>
  <si>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</si>
  <si>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</si>
  <si>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</si>
  <si>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</si>
  <si>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</si>
  <si>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</si>
  <si>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</si>
  <si>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</si>
  <si>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</si>
  <si>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</si>
  <si>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</si>
  <si>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</si>
  <si>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</si>
  <si>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</si>
  <si>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</si>
  <si>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</si>
  <si>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</si>
  <si>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</si>
  <si>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</si>
  <si>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</si>
  <si>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</si>
  <si>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</si>
  <si>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</si>
  <si>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</si>
  <si>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</si>
  <si>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</si>
  <si>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</si>
  <si>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</si>
  <si>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</si>
  <si>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</si>
  <si>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</si>
  <si>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</si>
  <si>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</si>
  <si>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</si>
  <si>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</si>
  <si>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</si>
  <si>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</si>
  <si>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</si>
  <si>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</si>
  <si>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</si>
  <si>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</si>
  <si>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</si>
  <si>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</si>
  <si>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</si>
  <si>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</si>
  <si>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</si>
  <si>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</si>
  <si>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</si>
  <si>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</si>
  <si>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</si>
  <si>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</si>
  <si>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</si>
  <si>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</si>
  <si>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</si>
  <si>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</si>
  <si>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</si>
  <si>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</si>
  <si>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</si>
  <si>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</si>
  <si>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</si>
  <si>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</si>
  <si>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</si>
  <si>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</si>
  <si>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</si>
  <si>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</si>
  <si>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</si>
  <si>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</si>
  <si>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</si>
  <si>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</si>
  <si>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</si>
  <si>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</si>
  <si>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</si>
  <si>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</si>
  <si>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</si>
  <si>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</si>
  <si>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</si>
  <si>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</si>
  <si>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</si>
  <si>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</si>
  <si>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</si>
  <si>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</si>
  <si>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</si>
  <si>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</si>
  <si>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</si>
  <si>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</si>
  <si>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</si>
  <si>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</si>
  <si>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</si>
  <si>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</si>
  <si>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</si>
  <si>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</si>
  <si>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</si>
  <si>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</si>
  <si>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</si>
  <si>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</si>
  <si>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</si>
  <si>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</si>
  <si>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</si>
  <si>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</si>
  <si>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</si>
  <si>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</si>
  <si>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</si>
  <si>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</si>
  <si>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</si>
  <si>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</si>
  <si>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</si>
  <si>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</si>
  <si>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</si>
  <si>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</si>
  <si>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</si>
  <si>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</si>
  <si>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</si>
  <si>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</si>
  <si>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</si>
  <si>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</si>
  <si>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</si>
  <si>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</si>
  <si>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</si>
  <si>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</si>
  <si>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</si>
  <si>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</si>
  <si>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</si>
  <si>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</si>
  <si>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</si>
  <si>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</si>
  <si>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</si>
  <si>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</si>
  <si>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</si>
  <si>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</si>
  <si>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</si>
  <si>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</si>
  <si>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</si>
  <si>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</si>
  <si>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</si>
  <si>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</si>
  <si>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</si>
  <si>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</si>
  <si>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</si>
  <si>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</si>
  <si>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</si>
  <si>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</si>
  <si>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</si>
  <si>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</si>
  <si>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</si>
  <si>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</si>
  <si>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</si>
  <si>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</si>
  <si>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</si>
  <si>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</si>
  <si>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</si>
  <si>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</si>
  <si>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</si>
  <si>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</si>
  <si>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</si>
  <si>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</si>
  <si>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</si>
  <si>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</si>
  <si>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</si>
  <si>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</si>
  <si>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</si>
  <si>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</si>
  <si>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</si>
  <si>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</si>
  <si>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</si>
  <si>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</si>
  <si>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</si>
  <si>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</si>
  <si>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</si>
  <si>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</si>
  <si>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</si>
  <si>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</si>
  <si>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</si>
  <si>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</si>
  <si>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</si>
  <si>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</si>
  <si>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</si>
  <si>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</si>
  <si>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</si>
  <si>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</si>
  <si>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</si>
  <si>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</si>
  <si>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</si>
  <si>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</si>
  <si>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</si>
  <si>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</si>
  <si>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</si>
  <si>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</si>
  <si>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</si>
  <si>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</si>
  <si>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</si>
  <si>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</si>
  <si>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</si>
  <si>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</si>
  <si>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</si>
  <si>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</si>
  <si>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</si>
  <si>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</si>
  <si>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</si>
  <si>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</si>
  <si>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</si>
  <si>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</si>
  <si>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</si>
  <si>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</si>
  <si>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</si>
  <si>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</si>
  <si>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</si>
  <si>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</si>
  <si>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</si>
  <si>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</si>
  <si>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</si>
  <si>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</si>
  <si>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</si>
  <si>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</si>
  <si>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</si>
  <si>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</si>
  <si>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</si>
  <si>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</si>
  <si>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</si>
  <si>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</si>
  <si>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</si>
  <si>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</si>
  <si>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</si>
  <si>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</si>
  <si>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</si>
  <si>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</si>
  <si>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</si>
  <si>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</si>
  <si>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</si>
  <si>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</si>
  <si>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</si>
  <si>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</si>
  <si>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</si>
  <si>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</si>
  <si>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</si>
  <si>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</si>
  <si>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</si>
  <si>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</si>
  <si>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</si>
  <si>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</si>
  <si>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</si>
  <si>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</si>
  <si>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</si>
  <si>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</si>
  <si>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</si>
  <si>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</si>
  <si>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</si>
  <si>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</si>
  <si>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</si>
  <si>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</si>
  <si>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</si>
  <si>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</si>
  <si>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</si>
  <si>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</si>
  <si>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</si>
  <si>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</si>
  <si>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</si>
  <si>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</si>
  <si>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</si>
  <si>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</si>
  <si>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</si>
  <si>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</si>
  <si>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</si>
  <si>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</si>
  <si>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</si>
  <si>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</si>
  <si>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</si>
  <si>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</si>
  <si>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</si>
  <si>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</si>
  <si>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</si>
  <si>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</si>
  <si>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</si>
  <si>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</si>
  <si>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</si>
  <si>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</si>
  <si>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</si>
  <si>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</si>
  <si>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</si>
  <si>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</si>
  <si>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</si>
  <si>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</si>
  <si>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</si>
  <si>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</si>
  <si>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</si>
  <si>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</si>
  <si>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</si>
  <si>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</si>
  <si>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</si>
  <si>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</si>
  <si>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</si>
  <si>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</si>
  <si>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</si>
  <si>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</si>
  <si>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</si>
  <si>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</si>
  <si>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</si>
  <si>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</si>
  <si>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</si>
  <si>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</si>
  <si>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</si>
  <si>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</si>
  <si>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</si>
  <si>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</si>
  <si>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</si>
  <si>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</si>
  <si>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</si>
  <si>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</si>
  <si>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</si>
  <si>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</si>
  <si>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</si>
  <si>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</si>
  <si>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</si>
  <si>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</si>
  <si>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</si>
  <si>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</si>
  <si>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</si>
  <si>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</si>
  <si>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</si>
  <si>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</si>
  <si>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</si>
  <si>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</si>
  <si>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</si>
  <si>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</si>
  <si>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</si>
  <si>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</si>
  <si>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</si>
  <si>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</si>
  <si>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</si>
  <si>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</si>
  <si>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</si>
  <si>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</si>
  <si>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</si>
  <si>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</si>
  <si>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</si>
  <si>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</si>
  <si>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</si>
  <si>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</si>
  <si>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</si>
  <si>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</si>
  <si>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</si>
  <si>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</si>
  <si>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</si>
  <si>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</si>
  <si>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</si>
  <si>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</si>
  <si>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</si>
  <si>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</si>
  <si>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</si>
  <si>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</si>
  <si>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</si>
  <si>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</si>
  <si>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</si>
  <si>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</si>
  <si>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</si>
  <si>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</si>
  <si>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</si>
  <si>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</si>
  <si>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</si>
  <si>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</si>
  <si>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</si>
  <si>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</si>
  <si>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</si>
  <si>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</si>
  <si>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</si>
  <si>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</si>
  <si>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</si>
  <si>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</si>
  <si>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</si>
  <si>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</si>
  <si>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</si>
  <si>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</si>
  <si>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</si>
  <si>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</si>
  <si>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</si>
  <si>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</si>
  <si>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</si>
  <si>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</si>
  <si>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</si>
  <si>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</si>
  <si>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</si>
  <si>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</si>
  <si>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</si>
  <si>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</si>
  <si>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</si>
  <si>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</si>
  <si>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</si>
  <si>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</si>
  <si>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</si>
  <si>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</si>
  <si>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</si>
  <si>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</si>
  <si>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</si>
  <si>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</si>
  <si>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</si>
  <si>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</si>
  <si>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</si>
  <si>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</si>
  <si>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</si>
  <si>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</si>
  <si>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</si>
  <si>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</si>
  <si>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</si>
  <si>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</si>
  <si>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</si>
  <si>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</si>
  <si>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</si>
  <si>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</si>
  <si>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</si>
  <si>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</si>
  <si>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</si>
  <si>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</si>
  <si>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</si>
  <si>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</si>
  <si>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</si>
  <si>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</si>
  <si>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</si>
  <si>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</si>
  <si>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</si>
  <si>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</si>
  <si>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</si>
  <si>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</si>
  <si>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</si>
  <si>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</si>
  <si>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</si>
  <si>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</si>
  <si>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</si>
  <si>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</si>
  <si>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</si>
  <si>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</si>
  <si>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</si>
  <si>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</si>
  <si>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</si>
  <si>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</si>
  <si>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</si>
  <si>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</si>
  <si>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</si>
  <si>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</si>
  <si>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</si>
  <si>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</si>
  <si>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</si>
  <si>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</si>
  <si>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</si>
  <si>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</si>
  <si>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</si>
  <si>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</si>
  <si>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</si>
  <si>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</si>
  <si>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</si>
  <si>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</si>
  <si>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</si>
  <si>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</si>
  <si>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</si>
  <si>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</si>
  <si>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</si>
  <si>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</si>
  <si>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</si>
  <si>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</si>
  <si>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</si>
  <si>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</si>
  <si>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</si>
  <si>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</si>
  <si>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</si>
  <si>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</si>
  <si>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</si>
  <si>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</si>
  <si>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</si>
  <si>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</si>
  <si>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</si>
  <si>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</si>
  <si>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</si>
  <si>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</si>
  <si>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</si>
  <si>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</si>
  <si>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</si>
  <si>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</si>
  <si>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</si>
  <si>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</si>
  <si>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</si>
  <si>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</si>
  <si>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</si>
  <si>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</si>
  <si>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</si>
  <si>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</si>
  <si>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</si>
  <si>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</si>
  <si>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</si>
  <si>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</si>
  <si>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</si>
  <si>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</si>
  <si>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</si>
  <si>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</si>
  <si>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</si>
  <si>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</si>
  <si>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</si>
  <si>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</si>
  <si>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</si>
  <si>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</si>
  <si>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</si>
  <si>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</si>
  <si>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</si>
  <si>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</si>
  <si>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</si>
  <si>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</si>
  <si>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</si>
  <si>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</si>
  <si>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</si>
  <si>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</si>
  <si>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</si>
  <si>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</si>
  <si>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</si>
  <si>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</si>
  <si>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</si>
  <si>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</si>
  <si>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</si>
  <si>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</si>
  <si>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</si>
  <si>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</si>
  <si>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</si>
  <si>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</si>
  <si>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</si>
  <si>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</si>
  <si>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</si>
  <si>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</si>
  <si>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</si>
  <si>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</si>
  <si>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</si>
  <si>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</si>
  <si>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</si>
  <si>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</si>
  <si>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</si>
  <si>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</si>
  <si>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</si>
  <si>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</si>
  <si>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</si>
  <si>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</si>
  <si>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</si>
  <si>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</si>
  <si>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</si>
  <si>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</si>
  <si>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</si>
  <si>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</si>
  <si>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</si>
  <si>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</si>
  <si>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</si>
  <si>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</si>
  <si>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</si>
  <si>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</si>
  <si>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</si>
  <si>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</si>
  <si>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</si>
  <si>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</si>
  <si>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</si>
  <si>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</si>
  <si>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</si>
  <si>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</si>
  <si>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</si>
  <si>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</si>
  <si>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</si>
  <si>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</si>
  <si>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</si>
  <si>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</si>
  <si>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</si>
  <si>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</si>
  <si>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</si>
  <si>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</si>
  <si>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</si>
  <si>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</si>
  <si>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</si>
  <si>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</si>
  <si>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</si>
  <si>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</si>
  <si>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</si>
  <si>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</si>
  <si>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</si>
  <si>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</si>
  <si>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</si>
  <si>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</si>
  <si>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</si>
  <si>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</si>
  <si>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</si>
  <si>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</si>
  <si>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</si>
  <si>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</si>
  <si>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</si>
  <si>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</si>
  <si>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</si>
  <si>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</si>
  <si>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</si>
  <si>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</si>
  <si>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</si>
  <si>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</si>
  <si>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</si>
  <si>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</si>
  <si>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</si>
  <si>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</si>
  <si>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</si>
  <si>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</si>
  <si>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</si>
  <si>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</si>
  <si>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</si>
  <si>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</si>
  <si>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</si>
  <si>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</si>
  <si>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</si>
  <si>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</si>
  <si>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</si>
  <si>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</si>
  <si>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</si>
  <si>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</si>
  <si>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</si>
  <si>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</si>
  <si>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</si>
  <si>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</si>
  <si>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</si>
  <si>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</si>
  <si>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</si>
  <si>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</si>
  <si>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</si>
  <si>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</si>
  <si>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</si>
  <si>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</si>
  <si>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</si>
  <si>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</si>
  <si>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</si>
  <si>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</si>
  <si>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</si>
  <si>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</si>
  <si>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</si>
  <si>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</si>
  <si>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</si>
  <si>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</si>
  <si>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</si>
  <si>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</si>
  <si>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</si>
  <si>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</si>
  <si>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</si>
  <si>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</si>
  <si>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</si>
  <si>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</si>
  <si>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</si>
  <si>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</si>
  <si>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</si>
  <si>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</si>
  <si>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</si>
  <si>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</si>
  <si>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</si>
  <si>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</si>
  <si>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</si>
  <si>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</si>
  <si>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</si>
  <si>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</si>
  <si>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</si>
  <si>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</si>
  <si>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</si>
  <si>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</si>
  <si>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</si>
  <si>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</si>
  <si>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</si>
  <si>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</si>
  <si>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</si>
  <si>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</si>
  <si>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</si>
  <si>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</si>
  <si>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</si>
  <si>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</si>
  <si>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</si>
  <si>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</si>
  <si>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</si>
  <si>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</si>
  <si>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</si>
  <si>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</si>
  <si>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</si>
  <si>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</si>
  <si>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</si>
  <si>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</si>
  <si>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</si>
  <si>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</si>
  <si>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</si>
  <si>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</si>
  <si>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</si>
  <si>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</si>
  <si>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</si>
  <si>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</si>
  <si>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</si>
  <si>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</si>
  <si>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</si>
  <si>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</si>
  <si>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</si>
  <si>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</si>
  <si>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</si>
  <si>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</si>
  <si>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</si>
  <si>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</si>
  <si>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</si>
  <si>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</si>
  <si>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</si>
  <si>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</si>
  <si>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</si>
  <si>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</si>
  <si>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</si>
  <si>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</si>
  <si>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</si>
  <si>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</si>
  <si>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</si>
  <si>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</si>
  <si>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</si>
  <si>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</si>
  <si>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</si>
  <si>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</si>
  <si>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</si>
  <si>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</si>
  <si>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</si>
  <si>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</si>
  <si>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</si>
  <si>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</si>
  <si>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</si>
  <si>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</si>
  <si>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</si>
  <si>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</si>
  <si>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</si>
  <si>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</si>
  <si>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</si>
  <si>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</si>
  <si>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</si>
  <si>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</si>
  <si>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</si>
  <si>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</si>
  <si>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</si>
  <si>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</si>
  <si>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</si>
  <si>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</si>
  <si>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</si>
  <si>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</si>
  <si>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</si>
  <si>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</si>
  <si>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</si>
  <si>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</si>
  <si>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</si>
  <si>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</si>
  <si>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</si>
  <si>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</si>
  <si>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</si>
  <si>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</si>
  <si>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</si>
  <si>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</si>
  <si>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</si>
  <si>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</si>
  <si>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</si>
  <si>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</si>
  <si>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</si>
  <si>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</si>
  <si>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</si>
  <si>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</si>
  <si>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</si>
  <si>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</si>
  <si>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</si>
  <si>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</si>
  <si>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</si>
  <si>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</si>
  <si>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</si>
  <si>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</si>
  <si>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</si>
  <si>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</si>
  <si>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</si>
  <si>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</si>
  <si>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</si>
  <si>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</si>
  <si>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</si>
  <si>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</si>
  <si>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</si>
  <si>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</si>
  <si>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</si>
  <si>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</si>
  <si>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</si>
  <si>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</si>
  <si>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</si>
  <si>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</si>
  <si>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</si>
  <si>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</si>
  <si>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</si>
  <si>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</si>
  <si>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</si>
  <si>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</si>
  <si>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</si>
  <si>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</si>
  <si>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</si>
  <si>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</si>
  <si>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</si>
  <si>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</si>
  <si>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</si>
  <si>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</si>
  <si>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</si>
  <si>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</si>
  <si>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</si>
  <si>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</si>
  <si>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</si>
  <si>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</si>
  <si>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</si>
  <si>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</si>
  <si>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</si>
  <si>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</si>
  <si>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</si>
  <si>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</si>
  <si>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</si>
  <si>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</si>
  <si>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</si>
  <si>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</si>
  <si>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</si>
  <si>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</si>
  <si>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</si>
  <si>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</si>
  <si>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</si>
  <si>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</si>
  <si>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</si>
  <si>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</si>
  <si>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</si>
  <si>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</si>
  <si>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</si>
  <si>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</si>
  <si>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</si>
  <si>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</si>
  <si>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</si>
  <si>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</si>
  <si>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</si>
  <si>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</si>
  <si>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</si>
  <si>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</si>
  <si>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</si>
  <si>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</si>
  <si>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</si>
  <si>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</si>
  <si>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</si>
  <si>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</si>
  <si>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</si>
  <si>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</si>
  <si>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</si>
  <si>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</si>
  <si>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</si>
  <si>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</si>
  <si>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</si>
  <si>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</si>
  <si>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</si>
  <si>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</si>
  <si>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</si>
  <si>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</si>
  <si>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</si>
  <si>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</si>
  <si>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</si>
  <si>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</si>
  <si>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</si>
  <si>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</si>
  <si>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</si>
  <si>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</si>
  <si>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</si>
  <si>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</si>
  <si>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</si>
  <si>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</si>
  <si>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</si>
  <si>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</si>
  <si>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</si>
  <si>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</si>
  <si>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</si>
  <si>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</si>
  <si>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</si>
  <si>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</si>
  <si>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</si>
  <si>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</si>
  <si>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</si>
  <si>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</si>
  <si>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</si>
  <si>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</si>
  <si>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</si>
  <si>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</si>
  <si>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</si>
  <si>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</si>
  <si>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</si>
  <si>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</si>
  <si>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</si>
  <si>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</si>
  <si>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</si>
  <si>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</si>
  <si>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</si>
  <si>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</si>
  <si>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</si>
  <si>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</si>
  <si>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</si>
  <si>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</si>
  <si>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</si>
  <si>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</si>
  <si>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</si>
  <si>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</si>
  <si>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</si>
  <si>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</si>
  <si>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</si>
  <si>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</si>
  <si>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</si>
  <si>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</si>
  <si>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</si>
  <si>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</si>
  <si>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</si>
  <si>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</si>
  <si>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</si>
  <si>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</si>
  <si>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</si>
  <si>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</si>
  <si>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</si>
  <si>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</si>
  <si>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</si>
  <si>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</si>
  <si>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</si>
  <si>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</si>
  <si>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</si>
  <si>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</si>
  <si>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</si>
  <si>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</si>
  <si>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</si>
  <si>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</si>
  <si>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</si>
  <si>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</si>
  <si>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</si>
  <si>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</si>
  <si>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</si>
  <si>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</si>
  <si>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</si>
  <si>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</si>
  <si>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</si>
  <si>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</si>
  <si>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</si>
  <si>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</si>
  <si>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</si>
  <si>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</si>
  <si>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</si>
  <si>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</si>
  <si>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</si>
  <si>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</si>
  <si>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</si>
  <si>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</si>
  <si>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</si>
  <si>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</si>
  <si>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</si>
  <si>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</si>
  <si>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</si>
  <si>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</si>
  <si>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</si>
  <si>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</si>
  <si>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</si>
  <si>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</si>
  <si>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</si>
  <si>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</si>
  <si>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</si>
  <si>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</si>
  <si>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</si>
  <si>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</si>
  <si>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</si>
  <si>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</si>
  <si>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</si>
  <si>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</si>
  <si>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</si>
  <si>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</si>
  <si>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</si>
  <si>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</si>
  <si>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</si>
  <si>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</si>
  <si>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</si>
  <si>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</si>
  <si>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</si>
  <si>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</si>
  <si>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</si>
  <si>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</si>
  <si>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</si>
  <si>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</si>
  <si>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</si>
  <si>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</si>
  <si>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</si>
  <si>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</si>
  <si>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</si>
  <si>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</si>
  <si>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</si>
  <si>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</si>
  <si>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</si>
  <si>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</si>
  <si>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</si>
  <si>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</si>
  <si>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</si>
  <si>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</si>
  <si>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</si>
  <si>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</si>
  <si>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</si>
  <si>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</si>
  <si>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</si>
  <si>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</si>
  <si>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</si>
  <si>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</si>
  <si>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</si>
  <si>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</si>
  <si>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</si>
  <si>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</si>
  <si>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</si>
  <si>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</si>
  <si>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</si>
  <si>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</si>
  <si>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</si>
  <si>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</si>
  <si>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</si>
  <si>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</si>
  <si>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</si>
  <si>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</si>
  <si>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</si>
  <si>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</si>
  <si>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</si>
  <si>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</si>
  <si>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</si>
  <si>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</si>
  <si>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</si>
  <si>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</si>
  <si>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</si>
  <si>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</si>
  <si>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</si>
  <si>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</si>
  <si>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</si>
  <si>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</si>
  <si>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</si>
  <si>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</si>
  <si>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</si>
  <si>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</si>
  <si>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</si>
  <si>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</si>
  <si>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</si>
  <si>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</si>
  <si>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</si>
  <si>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</si>
  <si>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</si>
  <si>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</si>
  <si>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</si>
  <si>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</si>
  <si>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</si>
  <si>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</si>
  <si>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</si>
  <si>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</si>
  <si>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</si>
  <si>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</si>
  <si>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</si>
  <si>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</si>
  <si>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</si>
  <si>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</si>
  <si>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</si>
  <si>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</si>
  <si>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</si>
  <si>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</si>
  <si>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</si>
  <si>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</si>
  <si>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</si>
  <si>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</si>
  <si>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</si>
  <si>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</si>
  <si>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</si>
  <si>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</si>
  <si>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</si>
  <si>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</si>
  <si>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</si>
  <si>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</si>
  <si>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</si>
  <si>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</si>
  <si>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</si>
  <si>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</si>
  <si>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</si>
  <si>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</si>
  <si>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</si>
  <si>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</si>
  <si>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</si>
  <si>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</si>
  <si>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</si>
  <si>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</si>
  <si>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</si>
  <si>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</si>
  <si>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</si>
  <si>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</si>
  <si>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</si>
  <si>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</si>
  <si>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</si>
  <si>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</si>
  <si>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</si>
  <si>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</si>
  <si>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</si>
  <si>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</si>
  <si>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</si>
  <si>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</si>
  <si>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</si>
  <si>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</si>
  <si>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</si>
  <si>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</si>
  <si>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</si>
  <si>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</si>
  <si>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</si>
  <si>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</si>
  <si>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</si>
  <si>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</si>
  <si>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</si>
  <si>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</si>
  <si>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</si>
  <si>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</si>
  <si>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</si>
  <si>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</si>
  <si>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</si>
  <si>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</si>
  <si>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</si>
  <si>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</si>
  <si>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</si>
  <si>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</si>
  <si>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</si>
  <si>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</si>
  <si>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</si>
  <si>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</si>
  <si>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</si>
  <si>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</si>
  <si>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</si>
  <si>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</si>
  <si>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</si>
  <si>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</si>
  <si>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</si>
  <si>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</si>
  <si>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</si>
  <si>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</si>
  <si>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</si>
  <si>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</si>
  <si>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</si>
  <si>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</si>
  <si>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</si>
  <si>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</si>
  <si>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</si>
  <si>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</si>
  <si>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</si>
  <si>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</si>
  <si>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</si>
  <si>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</si>
  <si>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</si>
  <si>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</si>
  <si>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</si>
  <si>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</si>
  <si>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</si>
  <si>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</si>
  <si>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</si>
  <si>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</si>
  <si>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</si>
  <si>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</si>
  <si>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</si>
  <si>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</si>
  <si>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</si>
  <si>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</si>
  <si>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</si>
  <si>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</si>
  <si>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</si>
  <si>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</si>
  <si>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</si>
  <si>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</si>
  <si>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</si>
  <si>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</si>
  <si>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</si>
  <si>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</si>
  <si>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</si>
  <si>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</si>
  <si>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</si>
  <si>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</si>
  <si>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</si>
  <si>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</si>
  <si>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</si>
  <si>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</si>
  <si>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</si>
  <si>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</si>
  <si>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</si>
  <si>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</si>
  <si>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</si>
  <si>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</si>
  <si>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</si>
  <si>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</si>
  <si>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</si>
  <si>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</si>
  <si>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</si>
  <si>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</si>
  <si>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</si>
  <si>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</si>
  <si>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</si>
  <si>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</si>
  <si>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</si>
  <si>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</si>
  <si>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</si>
  <si>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</si>
  <si>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</si>
  <si>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</si>
  <si>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</si>
  <si>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</si>
  <si>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</si>
  <si>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</si>
  <si>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</si>
  <si>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</si>
  <si>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</si>
  <si>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</si>
  <si>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</si>
  <si>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</si>
  <si>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</si>
  <si>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</si>
  <si>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</si>
  <si>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</si>
  <si>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</si>
  <si>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</si>
  <si>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</si>
  <si>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</si>
  <si>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</si>
  <si>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</si>
  <si>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</si>
  <si>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</si>
  <si>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</si>
  <si>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</si>
  <si>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</si>
  <si>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</si>
  <si>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</si>
  <si>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</si>
  <si>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</si>
  <si>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</si>
  <si>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</si>
  <si>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</si>
  <si>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</si>
  <si>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</si>
  <si>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</si>
  <si>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</si>
  <si>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</si>
  <si>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</si>
  <si>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</si>
  <si>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</si>
  <si>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</si>
  <si>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</si>
  <si>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</si>
  <si>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</si>
  <si>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</si>
  <si>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</si>
  <si>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</si>
  <si>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</si>
  <si>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</si>
  <si>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</si>
  <si>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</si>
  <si>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</si>
  <si>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</si>
  <si>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</si>
  <si>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</si>
  <si>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</si>
  <si>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</si>
  <si>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</si>
  <si>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</si>
  <si>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</si>
  <si>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</si>
  <si>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</si>
  <si>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</si>
  <si>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</si>
  <si>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</si>
  <si>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</si>
  <si>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</si>
  <si>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</si>
  <si>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</si>
  <si>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</si>
  <si>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</si>
  <si>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</si>
  <si>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</si>
  <si>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</si>
  <si>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</si>
  <si>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</si>
  <si>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</si>
  <si>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</si>
  <si>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</si>
  <si>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</si>
  <si>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</si>
  <si>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</si>
  <si>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</si>
  <si>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</si>
  <si>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</si>
  <si>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</si>
  <si>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</si>
  <si>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</si>
  <si>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</si>
  <si>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</si>
  <si>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</si>
  <si>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</si>
  <si>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</si>
  <si>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</si>
  <si>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</si>
  <si>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</si>
  <si>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</si>
  <si>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</si>
  <si>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</si>
  <si>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</si>
  <si>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</si>
  <si>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</si>
  <si>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</si>
  <si>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</si>
  <si>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</si>
  <si>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</si>
  <si>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</si>
  <si>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</si>
  <si>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</si>
  <si>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</si>
  <si>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</si>
  <si>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</si>
  <si>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</si>
  <si>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</si>
  <si>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</si>
  <si>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</si>
  <si>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</si>
  <si>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</si>
  <si>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</si>
  <si>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</si>
  <si>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</si>
  <si>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</si>
  <si>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</si>
  <si>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</si>
  <si>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</si>
  <si>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</si>
  <si>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</si>
  <si>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</si>
  <si>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</si>
  <si>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</si>
  <si>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</si>
  <si>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</si>
  <si>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</si>
  <si>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</si>
  <si>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</si>
  <si>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</si>
  <si>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</si>
  <si>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</si>
  <si>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</si>
  <si>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</si>
  <si>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</si>
  <si>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</si>
  <si>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</si>
  <si>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</si>
  <si>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</si>
  <si>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</si>
  <si>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</si>
  <si>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</si>
  <si>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</si>
  <si>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</si>
  <si>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</si>
  <si>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</si>
  <si>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</si>
  <si>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</si>
  <si>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</si>
  <si>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</si>
  <si>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</si>
  <si>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</si>
  <si>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</si>
  <si>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</si>
  <si>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</si>
  <si>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</si>
  <si>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</si>
  <si>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</si>
  <si>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</si>
  <si>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</si>
  <si>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</si>
  <si>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</si>
  <si>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</si>
  <si>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</si>
  <si>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</si>
  <si>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</si>
  <si>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</si>
  <si>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</si>
  <si>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</si>
  <si>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</si>
  <si>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</si>
  <si>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</si>
  <si>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</si>
  <si>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</si>
  <si>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</si>
  <si>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</si>
  <si>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</si>
  <si>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</si>
  <si>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</si>
  <si>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</si>
  <si>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</si>
  <si>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</si>
  <si>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</si>
  <si>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</si>
  <si>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</si>
  <si>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</si>
  <si>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</si>
  <si>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</si>
  <si>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</si>
  <si>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</si>
  <si>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</si>
  <si>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</si>
  <si>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</si>
  <si>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</si>
  <si>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</si>
  <si>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</si>
  <si>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</si>
  <si>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</si>
  <si>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</si>
  <si>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</si>
  <si>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</si>
  <si>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</si>
  <si>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</si>
  <si>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</si>
  <si>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</si>
  <si>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</si>
  <si>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</si>
  <si>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</si>
  <si>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</si>
  <si>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</si>
  <si>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</si>
  <si>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</si>
  <si>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</si>
  <si>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</si>
  <si>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</si>
  <si>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</si>
  <si>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</si>
  <si>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</si>
  <si>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</si>
  <si>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</si>
  <si>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</si>
  <si>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</si>
  <si>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</si>
  <si>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</si>
  <si>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</si>
  <si>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</si>
  <si>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</si>
  <si>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</si>
  <si>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</si>
  <si>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</si>
  <si>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</si>
  <si>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</si>
  <si>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</si>
  <si>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</si>
  <si>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</si>
  <si>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</si>
  <si>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</si>
  <si>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</si>
  <si>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</si>
  <si>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</si>
  <si>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</si>
  <si>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</si>
  <si>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</si>
  <si>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</si>
  <si>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</si>
  <si>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</si>
  <si>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</si>
  <si>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</si>
  <si>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</si>
  <si>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</si>
  <si>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</si>
  <si>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</si>
  <si>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</si>
  <si>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</si>
  <si>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</si>
  <si>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</si>
  <si>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</si>
  <si>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</si>
  <si>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</si>
  <si>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</si>
  <si>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</si>
  <si>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</si>
  <si>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</si>
  <si>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</si>
  <si>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</si>
  <si>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</si>
  <si>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</si>
  <si>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</si>
  <si>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</si>
  <si>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</si>
  <si>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</si>
  <si>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</si>
  <si>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</si>
  <si>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</si>
  <si>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</si>
  <si>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</si>
  <si>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</si>
  <si>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</si>
  <si>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</si>
  <si>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</si>
  <si>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</si>
  <si>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</si>
  <si>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</si>
  <si>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</si>
  <si>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</si>
  <si>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</si>
  <si>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</si>
  <si>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</si>
  <si>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</si>
  <si>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</si>
  <si>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</si>
  <si>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</si>
  <si>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</si>
  <si>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</si>
  <si>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</si>
  <si>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</si>
  <si>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</si>
  <si>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</si>
  <si>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</si>
  <si>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</si>
  <si>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</si>
  <si>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</si>
  <si>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</si>
  <si>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</si>
  <si>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</si>
  <si>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</si>
  <si>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</si>
  <si>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</si>
  <si>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</si>
  <si>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</si>
  <si>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</si>
  <si>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</si>
  <si>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</si>
  <si>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</si>
  <si>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</si>
  <si>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</si>
  <si>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</si>
  <si>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</si>
  <si>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</si>
  <si>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</si>
  <si>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</si>
  <si>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</si>
  <si>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</si>
  <si>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</si>
  <si>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</si>
  <si>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</si>
  <si>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</si>
  <si>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</si>
  <si>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</si>
  <si>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</si>
  <si>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</si>
  <si>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</si>
  <si>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</si>
  <si>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</si>
  <si>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</si>
  <si>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</si>
  <si>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</si>
  <si>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</si>
  <si>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</si>
  <si>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</si>
  <si>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</si>
  <si>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</si>
  <si>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</si>
  <si>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</si>
  <si>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</si>
  <si>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</si>
  <si>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</si>
  <si>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</si>
  <si>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</si>
  <si>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</si>
  <si>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</si>
  <si>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</si>
  <si>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</si>
  <si>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</si>
  <si>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</si>
  <si>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</si>
  <si>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</si>
  <si>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</si>
  <si>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</si>
  <si>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</si>
  <si>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</si>
  <si>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</si>
  <si>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</si>
  <si>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</si>
  <si>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</si>
  <si>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</si>
  <si>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</si>
  <si>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</si>
  <si>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</si>
  <si>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</si>
  <si>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</si>
  <si>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</si>
  <si>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</si>
  <si>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</si>
  <si>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</si>
  <si>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</si>
  <si>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</si>
  <si>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</si>
  <si>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</si>
  <si>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</si>
  <si>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</si>
  <si>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</si>
  <si>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</si>
  <si>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</si>
  <si>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</si>
  <si>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</si>
  <si>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</si>
  <si>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</si>
  <si>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</si>
  <si>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</si>
  <si>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</si>
  <si>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</si>
  <si>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</si>
  <si>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</si>
  <si>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</si>
  <si>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</si>
  <si>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</si>
  <si>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</si>
  <si>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</si>
  <si>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</si>
  <si>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</si>
  <si>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</si>
  <si>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</si>
  <si>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</si>
  <si>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</si>
  <si>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</si>
  <si>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</si>
  <si>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</si>
  <si>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</si>
  <si>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</si>
  <si>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</si>
  <si>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</si>
  <si>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</si>
  <si>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</si>
  <si>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</si>
  <si>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</si>
  <si>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</si>
  <si>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</si>
  <si>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</si>
  <si>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</si>
  <si>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</si>
  <si>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</si>
  <si>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</si>
  <si>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</si>
  <si>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</si>
  <si>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</si>
  <si>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</si>
  <si>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</si>
  <si>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</si>
  <si>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</si>
  <si>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</si>
  <si>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</si>
  <si>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</si>
  <si>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</si>
  <si>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</si>
  <si>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</si>
  <si>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</si>
  <si>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</si>
  <si>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</si>
  <si>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</si>
  <si>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</si>
  <si>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</si>
  <si>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</si>
  <si>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</si>
  <si>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</si>
  <si>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</si>
  <si>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</si>
  <si>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</si>
  <si>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</si>
  <si>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</si>
  <si>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</si>
  <si>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</si>
  <si>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</si>
  <si>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</si>
  <si>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</si>
  <si>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</si>
  <si>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</si>
  <si>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</si>
  <si>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</si>
  <si>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</si>
  <si>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</si>
  <si>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</si>
  <si>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</si>
  <si>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</si>
  <si>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</si>
  <si>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</si>
  <si>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</si>
  <si>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</si>
  <si>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</si>
  <si>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</si>
  <si>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</si>
  <si>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</si>
  <si>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</si>
  <si>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</si>
  <si>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</si>
  <si>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</si>
  <si>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</si>
  <si>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</si>
  <si>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</si>
  <si>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</si>
  <si>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</si>
  <si>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</si>
  <si>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</si>
  <si>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</si>
  <si>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</si>
  <si>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</si>
  <si>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</si>
  <si>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</si>
  <si>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</si>
  <si>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</si>
  <si>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</si>
  <si>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</si>
  <si>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</si>
  <si>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</si>
  <si>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</si>
  <si>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</si>
  <si>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</si>
  <si>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</si>
  <si>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</si>
  <si>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</si>
  <si>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</si>
  <si>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</si>
  <si>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</si>
  <si>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</si>
  <si>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</si>
  <si>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</si>
  <si>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</si>
  <si>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</si>
  <si>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</si>
  <si>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</si>
  <si>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</si>
  <si>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</si>
  <si>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</si>
  <si>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</si>
  <si>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</si>
  <si>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</si>
  <si>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</si>
  <si>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</si>
  <si>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</si>
  <si>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</si>
  <si>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</si>
  <si>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</si>
  <si>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</si>
  <si>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</si>
  <si>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</si>
  <si>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</si>
  <si>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</si>
  <si>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</si>
  <si>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</si>
  <si>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</si>
  <si>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</si>
  <si>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</si>
  <si>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</si>
  <si>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</si>
  <si>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</si>
  <si>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</si>
  <si>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</si>
  <si>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</si>
  <si>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</si>
  <si>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</si>
  <si>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</si>
  <si>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</si>
  <si>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</si>
  <si>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</si>
  <si>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</si>
  <si>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</si>
  <si>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</si>
  <si>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</si>
  <si>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</si>
  <si>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</si>
  <si>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</si>
  <si>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</si>
  <si>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</si>
  <si>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</si>
  <si>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</si>
  <si>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</si>
  <si>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</si>
  <si>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</si>
  <si>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</si>
  <si>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</si>
  <si>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</si>
  <si>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</si>
  <si>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</si>
  <si>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</si>
  <si>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</si>
  <si>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</si>
  <si>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</si>
  <si>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</si>
  <si>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</si>
  <si>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</si>
  <si>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</si>
  <si>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</si>
  <si>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</si>
  <si>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</si>
  <si>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</si>
  <si>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</si>
  <si>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</si>
  <si>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</si>
  <si>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</si>
  <si>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</si>
  <si>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</si>
  <si>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</si>
  <si>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</si>
  <si>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</si>
  <si>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</si>
  <si>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</si>
  <si>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</si>
  <si>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</si>
  <si>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</si>
  <si>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</si>
  <si>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</si>
  <si>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</si>
  <si>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</si>
  <si>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</si>
  <si>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</si>
  <si>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</si>
  <si>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</si>
  <si>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</si>
  <si>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</si>
  <si>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</si>
  <si>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</si>
  <si>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</si>
  <si>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</si>
  <si>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</si>
  <si>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</si>
  <si>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</si>
  <si>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</si>
  <si>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</si>
  <si>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</si>
  <si>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</si>
  <si>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</si>
  <si>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</si>
  <si>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</si>
  <si>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</si>
  <si>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</si>
  <si>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</si>
  <si>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</si>
  <si>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</si>
  <si>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</si>
  <si>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</si>
  <si>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</si>
  <si>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</si>
  <si>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</si>
  <si>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</si>
  <si>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</si>
  <si>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</si>
  <si>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</si>
  <si>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</si>
  <si>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</si>
  <si>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</si>
  <si>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</si>
  <si>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</si>
  <si>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</si>
  <si>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</si>
  <si>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</si>
  <si>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</si>
  <si>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</si>
  <si>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</si>
  <si>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</si>
  <si>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</si>
  <si>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</si>
  <si>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</si>
  <si>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</si>
  <si>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</si>
  <si>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</si>
  <si>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</si>
  <si>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</si>
  <si>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</si>
  <si>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</si>
  <si>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</si>
  <si>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</si>
  <si>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</si>
  <si>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</si>
  <si>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</si>
  <si>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</si>
  <si>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</si>
  <si>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</si>
  <si>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</si>
  <si>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</si>
  <si>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</si>
  <si>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</si>
  <si>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</si>
  <si>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</si>
  <si>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</si>
  <si>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</si>
  <si>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</si>
  <si>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</si>
  <si>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</si>
  <si>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</si>
  <si>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</si>
  <si>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</si>
  <si>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</si>
  <si>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</si>
  <si>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</si>
  <si>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</si>
  <si>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</si>
  <si>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</si>
  <si>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</si>
  <si>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</si>
  <si>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</si>
  <si>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</si>
  <si>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</si>
  <si>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</si>
  <si>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</si>
  <si>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</si>
  <si>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</si>
  <si>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</si>
  <si>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</si>
  <si>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</si>
  <si>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</si>
  <si>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</si>
  <si>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</si>
  <si>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</si>
  <si>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</si>
  <si>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</si>
  <si>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</si>
  <si>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</si>
  <si>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</si>
  <si>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</si>
  <si>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</si>
  <si>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</si>
  <si>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</si>
  <si>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</si>
  <si>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</si>
  <si>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</si>
  <si>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</si>
  <si>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</si>
  <si>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</si>
  <si>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</si>
  <si>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</si>
  <si>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</si>
  <si>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</si>
  <si>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</si>
  <si>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</si>
  <si>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</si>
  <si>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</si>
  <si>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</si>
  <si>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</si>
  <si>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</si>
  <si>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</si>
  <si>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</si>
  <si>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</si>
  <si>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</si>
  <si>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</si>
  <si>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</si>
  <si>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</si>
  <si>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</si>
  <si>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</si>
  <si>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</si>
  <si>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</si>
  <si>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</si>
  <si>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</si>
  <si>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</si>
  <si>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</si>
  <si>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</si>
  <si>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</si>
  <si>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</si>
  <si>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</si>
  <si>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</si>
  <si>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</si>
  <si>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</si>
  <si>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</si>
  <si>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</si>
  <si>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</si>
  <si>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</si>
  <si>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</si>
  <si>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</si>
  <si>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</si>
  <si>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</si>
  <si>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</si>
  <si>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</si>
  <si>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</si>
  <si>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</si>
  <si>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</si>
  <si>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</si>
  <si>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</si>
  <si>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</si>
  <si>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</si>
  <si>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</si>
  <si>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</si>
  <si>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</si>
  <si>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</si>
  <si>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</si>
  <si>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</si>
  <si>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</si>
  <si>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</si>
  <si>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</si>
  <si>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</si>
  <si>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</si>
  <si>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</si>
  <si>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</si>
  <si>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</si>
  <si>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</si>
  <si>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</si>
  <si>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</si>
  <si>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</si>
  <si>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</si>
  <si>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</si>
  <si>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</si>
  <si>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</si>
  <si>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</si>
  <si>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</si>
  <si>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</si>
  <si>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</si>
  <si>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</si>
  <si>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</si>
  <si>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</si>
  <si>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</si>
  <si>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</si>
  <si>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</si>
  <si>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</si>
  <si>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</si>
  <si>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</si>
  <si>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</si>
  <si>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</si>
  <si>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</si>
  <si>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</si>
  <si>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</si>
  <si>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</si>
  <si>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</si>
  <si>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</si>
  <si>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</si>
  <si>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</si>
  <si>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</si>
  <si>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</si>
  <si>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</si>
  <si>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</si>
  <si>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</si>
  <si>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</si>
  <si>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</si>
  <si>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</si>
  <si>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</si>
  <si>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</si>
  <si>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</si>
  <si>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</si>
  <si>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</si>
  <si>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</si>
  <si>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</si>
  <si>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</si>
  <si>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</si>
  <si>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</si>
  <si>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</si>
  <si>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</si>
  <si>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</si>
  <si>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</si>
  <si>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</si>
  <si>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</si>
  <si>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</si>
  <si>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</si>
  <si>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</si>
  <si>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</si>
  <si>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</si>
  <si>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</si>
  <si>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</si>
  <si>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</si>
  <si>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</si>
  <si>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</si>
  <si>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</si>
  <si>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</si>
  <si>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</si>
  <si>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</si>
  <si>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</si>
  <si>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</si>
  <si>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</si>
  <si>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</si>
  <si>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</si>
  <si>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</si>
  <si>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</si>
  <si>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</si>
  <si>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</si>
  <si>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</si>
  <si>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</si>
  <si>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</si>
  <si>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</si>
  <si>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</si>
  <si>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</si>
  <si>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</si>
  <si>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</si>
  <si>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</si>
  <si>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</si>
  <si>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</si>
  <si>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</si>
  <si>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</si>
  <si>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</si>
  <si>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</si>
  <si>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</si>
  <si>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</si>
  <si>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</si>
  <si>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</si>
  <si>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</si>
  <si>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</si>
  <si>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</si>
  <si>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</si>
  <si>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</si>
  <si>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</si>
  <si>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</si>
  <si>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</si>
  <si>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</si>
  <si>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</si>
  <si>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</si>
  <si>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</si>
  <si>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</si>
  <si>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</si>
  <si>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</si>
  <si>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</si>
  <si>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</si>
  <si>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</si>
  <si>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</si>
  <si>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</si>
  <si>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</si>
  <si>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</si>
  <si>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</si>
  <si>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</si>
  <si>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</si>
  <si>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</si>
  <si>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</si>
  <si>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</si>
  <si>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</si>
  <si>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</si>
  <si>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</si>
  <si>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</si>
  <si>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</si>
  <si>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</si>
  <si>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</si>
  <si>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</si>
  <si>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</si>
  <si>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</si>
  <si>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</si>
  <si>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</si>
  <si>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</si>
  <si>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</si>
  <si>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</si>
  <si>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</si>
  <si>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</si>
  <si>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</si>
  <si>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</si>
  <si>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</si>
  <si>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</si>
  <si>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</si>
  <si>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</si>
  <si>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</si>
  <si>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</si>
  <si>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</si>
  <si>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</si>
  <si>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</si>
  <si>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</si>
  <si>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</si>
  <si>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</si>
  <si>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</si>
  <si>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</si>
  <si>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</si>
  <si>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</si>
  <si>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</si>
  <si>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</si>
  <si>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</si>
  <si>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</si>
  <si>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</si>
  <si>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</si>
  <si>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</si>
  <si>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</si>
  <si>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</si>
  <si>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</si>
  <si>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</si>
  <si>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</si>
  <si>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</si>
  <si>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</si>
  <si>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</si>
  <si>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</si>
  <si>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</si>
  <si>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</si>
  <si>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</si>
  <si>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</si>
  <si>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</si>
  <si>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</si>
  <si>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</si>
  <si>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</si>
  <si>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</si>
  <si>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</si>
  <si>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</si>
  <si>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</si>
  <si>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</si>
  <si>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</si>
  <si>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</si>
  <si>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</si>
  <si>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</si>
  <si>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</si>
  <si>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</si>
  <si>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</si>
  <si>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</si>
  <si>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</si>
  <si>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</si>
  <si>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</si>
  <si>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</si>
  <si>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</si>
  <si>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</si>
  <si>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</si>
  <si>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</si>
  <si>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</si>
  <si>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</si>
  <si>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</si>
  <si>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</si>
  <si>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</si>
  <si>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</si>
  <si>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</si>
  <si>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</si>
  <si>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</si>
  <si>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</si>
  <si>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</si>
  <si>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</si>
  <si>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</si>
  <si>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</si>
  <si>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</si>
  <si>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</si>
  <si>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</si>
  <si>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</si>
  <si>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</si>
  <si>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</si>
  <si>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</si>
  <si>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</si>
  <si>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</si>
  <si>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</si>
  <si>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</si>
  <si>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</si>
  <si>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</si>
  <si>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</si>
  <si>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</si>
  <si>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</si>
  <si>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</si>
  <si>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</si>
  <si>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</si>
  <si>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</si>
  <si>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</si>
  <si>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</si>
  <si>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</si>
  <si>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</si>
  <si>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</si>
  <si>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</si>
  <si>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</si>
  <si>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</si>
  <si>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</si>
  <si>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</si>
  <si>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</si>
  <si>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</si>
  <si>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</si>
  <si>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</si>
  <si>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</si>
  <si>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</si>
  <si>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</si>
  <si>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</si>
  <si>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</si>
  <si>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</si>
  <si>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</si>
  <si>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</si>
  <si>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</si>
  <si>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</si>
  <si>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</si>
  <si>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</si>
  <si>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</si>
  <si>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</si>
  <si>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</si>
  <si>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</si>
  <si>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</si>
  <si>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</si>
  <si>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</si>
  <si>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</si>
  <si>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</si>
  <si>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</si>
  <si>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</si>
  <si>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</si>
  <si>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</si>
  <si>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</si>
  <si>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</si>
  <si>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</si>
  <si>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</si>
  <si>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</si>
  <si>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</si>
  <si>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</si>
  <si>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</si>
  <si>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</si>
  <si>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</si>
  <si>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</si>
  <si>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</si>
  <si>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</si>
  <si>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</si>
  <si>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</si>
  <si>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</si>
  <si>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</si>
  <si>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</si>
  <si>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</si>
  <si>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</si>
  <si>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</si>
  <si>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</si>
  <si>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</si>
  <si>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</si>
  <si>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</si>
  <si>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</si>
  <si>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</si>
  <si>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</si>
  <si>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</si>
  <si>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</si>
  <si>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</si>
  <si>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</si>
  <si>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</si>
  <si>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</si>
  <si>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</si>
  <si>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</si>
  <si>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</si>
  <si>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</si>
  <si>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</si>
  <si>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</si>
  <si>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</si>
  <si>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</si>
  <si>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</si>
  <si>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</si>
  <si>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</si>
  <si>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</si>
  <si>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</si>
  <si>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</si>
  <si>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</si>
  <si>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</si>
  <si>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</si>
  <si>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</si>
  <si>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</si>
  <si>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</si>
  <si>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</si>
  <si>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</si>
  <si>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</si>
  <si>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</si>
  <si>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</si>
  <si>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</si>
  <si>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</si>
  <si>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</si>
  <si>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</si>
  <si>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</si>
  <si>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</si>
  <si>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</si>
  <si>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</si>
  <si>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</si>
  <si>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</si>
  <si>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</si>
  <si>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</si>
  <si>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</si>
  <si>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</si>
  <si>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</si>
  <si>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</si>
  <si>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</si>
  <si>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</si>
  <si>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</si>
  <si>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</si>
  <si>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</si>
  <si>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</si>
  <si>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</si>
  <si>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</si>
  <si>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</si>
  <si>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</si>
  <si>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</si>
  <si>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</si>
  <si>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</si>
  <si>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</si>
  <si>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</si>
  <si>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</si>
  <si>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</si>
  <si>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</si>
  <si>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</si>
  <si>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</si>
  <si>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</si>
  <si>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</si>
  <si>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</si>
  <si>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</si>
  <si>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</si>
  <si>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</si>
  <si>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</si>
  <si>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</si>
  <si>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</si>
  <si>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</si>
  <si>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</si>
  <si>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</si>
  <si>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</si>
  <si>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</si>
  <si>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</si>
  <si>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</si>
  <si>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</si>
  <si>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</si>
  <si>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</si>
  <si>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</si>
  <si>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</si>
  <si>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</si>
  <si>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</si>
  <si>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</si>
  <si>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</si>
  <si>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</si>
  <si>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</si>
  <si>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</si>
  <si>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</si>
  <si>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</si>
  <si>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</si>
  <si>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</si>
  <si>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</si>
  <si>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</si>
  <si>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</si>
  <si>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</si>
  <si>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</si>
  <si>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</si>
  <si>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</si>
  <si>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</si>
  <si>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</si>
  <si>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</si>
  <si>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</si>
  <si>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</si>
  <si>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</si>
  <si>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</si>
  <si>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</si>
  <si>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</si>
  <si>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</si>
  <si>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</si>
  <si>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</si>
  <si>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</si>
  <si>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</si>
  <si>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</si>
  <si>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</si>
  <si>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</si>
  <si>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</si>
  <si>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</si>
  <si>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</si>
  <si>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</si>
  <si>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</si>
  <si>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</si>
  <si>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</si>
  <si>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</si>
  <si>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</si>
  <si>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</si>
  <si>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</si>
  <si>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</si>
  <si>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</si>
  <si>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</si>
  <si>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</si>
  <si>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</si>
  <si>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</si>
  <si>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</si>
  <si>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</si>
  <si>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</si>
  <si>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</si>
  <si>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</si>
  <si>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</si>
  <si>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</si>
  <si>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</si>
  <si>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</si>
  <si>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</si>
  <si>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</si>
  <si>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</si>
  <si>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</si>
  <si>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</si>
  <si>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</si>
  <si>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</si>
  <si>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</si>
  <si>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</si>
  <si>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</si>
  <si>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</si>
  <si>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</si>
  <si>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</si>
  <si>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</si>
  <si>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</si>
  <si>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</si>
  <si>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</si>
  <si>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</si>
  <si>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</si>
  <si>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</si>
  <si>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</si>
  <si>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</si>
  <si>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</si>
  <si>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</si>
  <si>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</si>
  <si>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</si>
  <si>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</si>
  <si>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</si>
  <si>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</si>
  <si>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</si>
  <si>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</si>
  <si>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</si>
  <si>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</si>
  <si>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</si>
  <si>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</si>
  <si>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</si>
  <si>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</si>
  <si>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</si>
  <si>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</si>
  <si>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</si>
  <si>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</si>
  <si>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</si>
  <si>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</si>
  <si>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</si>
  <si>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</si>
  <si>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</si>
  <si>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</si>
  <si>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</si>
  <si>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</si>
  <si>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</si>
  <si>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</si>
  <si>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</si>
  <si>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</si>
  <si>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</si>
  <si>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</si>
  <si>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</si>
  <si>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</si>
  <si>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</si>
  <si>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</si>
  <si>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</si>
  <si>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</si>
  <si>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</si>
  <si>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</si>
  <si>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</si>
  <si>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</si>
  <si>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</si>
  <si>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</si>
  <si>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</si>
  <si>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</si>
  <si>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</si>
  <si>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</si>
  <si>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</si>
  <si>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</si>
  <si>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</si>
  <si>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</si>
  <si>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</si>
  <si>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</si>
  <si>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</si>
  <si>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</si>
  <si>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</si>
  <si>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</si>
  <si>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</si>
  <si>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</si>
  <si>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</si>
  <si>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</si>
  <si>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</si>
  <si>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</si>
  <si>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</si>
  <si>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</si>
  <si>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</si>
  <si>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</si>
  <si>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</si>
  <si>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</si>
  <si>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</si>
  <si>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</si>
  <si>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</si>
  <si>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</si>
  <si>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</si>
  <si>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</si>
  <si>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</si>
  <si>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</si>
  <si>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</si>
  <si>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</si>
  <si>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</si>
  <si>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</si>
  <si>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</si>
  <si>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</si>
  <si>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</si>
  <si>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</si>
  <si>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</si>
  <si>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</si>
  <si>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</si>
  <si>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</si>
  <si>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</si>
  <si>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</si>
  <si>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</si>
  <si>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</si>
  <si>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</si>
  <si>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</si>
  <si>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</si>
  <si>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</si>
  <si>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</si>
  <si>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</si>
  <si>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</si>
  <si>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</si>
  <si>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</si>
  <si>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</si>
  <si>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</si>
  <si>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</si>
  <si>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</si>
  <si>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</si>
  <si>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</si>
  <si>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</si>
  <si>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</si>
  <si>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</si>
  <si>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</si>
  <si>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</si>
  <si>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</si>
  <si>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</si>
  <si>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</si>
  <si>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</si>
  <si>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</si>
  <si>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</si>
  <si>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</si>
  <si>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</si>
  <si>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</si>
  <si>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</si>
  <si>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</si>
  <si>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</si>
  <si>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</si>
  <si>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</si>
  <si>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</si>
  <si>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</si>
  <si>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</si>
  <si>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</si>
  <si>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</si>
  <si>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</si>
  <si>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</si>
  <si>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</si>
  <si>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</si>
  <si>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</si>
  <si>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</si>
  <si>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</si>
  <si>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</si>
  <si>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</si>
  <si>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</si>
  <si>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</si>
  <si>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</si>
  <si>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</si>
  <si>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</si>
  <si>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</si>
  <si>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</si>
  <si>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</si>
  <si>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</si>
  <si>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</si>
  <si>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</si>
  <si>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</si>
  <si>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</si>
  <si>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</si>
  <si>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</si>
  <si>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</si>
  <si>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</si>
  <si>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</si>
  <si>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</si>
  <si>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</si>
  <si>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</si>
  <si>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</si>
  <si>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</si>
  <si>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</si>
  <si>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</si>
  <si>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</si>
  <si>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</si>
  <si>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</si>
  <si>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</si>
  <si>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</si>
  <si>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</si>
  <si>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</si>
  <si>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</si>
  <si>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</si>
  <si>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</si>
  <si>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</si>
  <si>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</si>
  <si>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</si>
  <si>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</si>
  <si>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</si>
  <si>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</si>
  <si>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</si>
  <si>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</si>
  <si>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</si>
  <si>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</si>
  <si>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</si>
  <si>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</si>
  <si>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</si>
  <si>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</si>
  <si>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</si>
  <si>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</si>
  <si>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</si>
  <si>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</si>
  <si>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</si>
  <si>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</si>
  <si>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</si>
  <si>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</si>
  <si>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</si>
  <si>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</si>
  <si>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</si>
  <si>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</si>
  <si>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</si>
  <si>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</si>
  <si>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</si>
  <si>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</si>
  <si>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</si>
  <si>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</si>
  <si>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</si>
  <si>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</si>
  <si>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</si>
  <si>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</si>
  <si>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</si>
  <si>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</si>
  <si>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</si>
  <si>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</si>
  <si>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</si>
  <si>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</si>
  <si>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</si>
  <si>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</si>
  <si>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</si>
  <si>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</si>
  <si>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</si>
  <si>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</si>
  <si>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</si>
  <si>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</si>
  <si>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</si>
  <si>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</si>
  <si>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</si>
  <si>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</si>
  <si>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</si>
  <si>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</si>
  <si>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</si>
  <si>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</si>
  <si>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</si>
  <si>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</si>
  <si>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</si>
  <si>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</si>
  <si>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</si>
  <si>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</si>
  <si>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</si>
  <si>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</si>
  <si>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</si>
  <si>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</si>
  <si>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</si>
  <si>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</si>
  <si>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</si>
  <si>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</si>
  <si>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</si>
  <si>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</si>
  <si>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</si>
  <si>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</si>
  <si>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</si>
  <si>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</si>
  <si>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</si>
  <si>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</si>
  <si>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</si>
  <si>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</si>
  <si>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</si>
  <si>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</si>
  <si>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</si>
  <si>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</si>
  <si>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</si>
  <si>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</si>
  <si>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</si>
  <si>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</si>
  <si>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</si>
  <si>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</si>
  <si>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</si>
  <si>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</si>
  <si>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</si>
  <si>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</si>
  <si>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</si>
  <si>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</si>
  <si>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</si>
  <si>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</si>
  <si>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</si>
  <si>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</si>
  <si>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</si>
  <si>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</si>
  <si>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</si>
  <si>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</si>
  <si>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</si>
  <si>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</si>
  <si>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</si>
  <si>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</si>
  <si>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</si>
  <si>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</si>
  <si>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</si>
  <si>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</si>
  <si>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</si>
  <si>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</si>
  <si>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</si>
  <si>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</si>
  <si>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</si>
  <si>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</si>
  <si>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</si>
  <si>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</si>
  <si>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</si>
  <si>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</si>
  <si>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</si>
  <si>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</si>
  <si>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</si>
  <si>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</si>
  <si>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</si>
  <si>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</si>
  <si>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</si>
  <si>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</si>
  <si>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</si>
  <si>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</si>
  <si>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</si>
  <si>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</si>
  <si>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</si>
  <si>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</si>
  <si>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</si>
  <si>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</si>
  <si>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</si>
  <si>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</si>
  <si>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</si>
  <si>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</si>
  <si>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</si>
  <si>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</si>
  <si>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</si>
  <si>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</si>
  <si>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</si>
  <si>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</si>
  <si>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</si>
  <si>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</si>
  <si>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</si>
  <si>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</si>
  <si>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</si>
  <si>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</si>
  <si>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</si>
  <si>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</si>
  <si>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</si>
  <si>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</si>
  <si>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</si>
  <si>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</si>
  <si>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</si>
  <si>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</si>
  <si>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</si>
  <si>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</si>
  <si>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</si>
  <si>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</si>
  <si>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</si>
  <si>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</si>
  <si>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</si>
  <si>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</si>
  <si>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</si>
  <si>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</si>
  <si>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</si>
  <si>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</si>
  <si>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</si>
  <si>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</si>
  <si>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</si>
  <si>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</si>
  <si>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</si>
  <si>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</si>
  <si>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</si>
  <si>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</si>
  <si>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</si>
  <si>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</si>
  <si>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</si>
  <si>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</si>
  <si>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</si>
  <si>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</si>
  <si>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</si>
  <si>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</si>
  <si>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</si>
  <si>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</si>
  <si>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</si>
  <si>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</si>
  <si>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</si>
  <si>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</si>
  <si>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</si>
  <si>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</si>
  <si>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</si>
  <si>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</si>
  <si>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</si>
  <si>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</si>
  <si>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</si>
  <si>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</si>
  <si>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</si>
  <si>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</si>
  <si>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</si>
  <si>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</si>
  <si>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</si>
  <si>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</si>
  <si>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</si>
  <si>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</si>
  <si>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</si>
  <si>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</si>
  <si>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</si>
  <si>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</si>
  <si>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</si>
  <si>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</si>
  <si>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</si>
  <si>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</si>
  <si>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</si>
  <si>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</si>
  <si>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</si>
  <si>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</si>
  <si>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</si>
  <si>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</si>
  <si>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</si>
  <si>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</si>
  <si>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</si>
  <si>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</si>
  <si>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</si>
  <si>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</si>
  <si>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</si>
  <si>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</si>
  <si>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</si>
  <si>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</si>
  <si>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</si>
  <si>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</si>
  <si>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</si>
  <si>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</si>
  <si>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</si>
  <si>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</si>
  <si>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</si>
  <si>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</si>
  <si>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</si>
  <si>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</si>
  <si>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</si>
  <si>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</si>
  <si>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</si>
  <si>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</si>
  <si>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</si>
  <si>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</si>
  <si>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</si>
  <si>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</si>
  <si>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</si>
  <si>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</si>
  <si>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</si>
  <si>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</si>
  <si>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</si>
  <si>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</si>
  <si>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</si>
  <si>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</si>
  <si>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</si>
  <si>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</si>
  <si>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</si>
  <si>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</si>
  <si>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</si>
  <si>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</si>
  <si>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</si>
  <si>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</si>
  <si>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</si>
  <si>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</si>
  <si>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</si>
  <si>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</si>
  <si>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</si>
  <si>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</si>
  <si>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</si>
  <si>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</si>
  <si>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</si>
  <si>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</si>
  <si>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</si>
  <si>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</si>
  <si>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</si>
  <si>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</si>
  <si>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</si>
  <si>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</si>
  <si>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</si>
  <si>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</si>
  <si>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</si>
  <si>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</si>
  <si>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</si>
  <si>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</si>
  <si>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</si>
  <si>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</si>
  <si>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</si>
  <si>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</si>
  <si>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</si>
  <si>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</si>
  <si>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</si>
  <si>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</si>
  <si>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</si>
  <si>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</si>
  <si>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</si>
  <si>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</si>
  <si>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</si>
  <si>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</si>
  <si>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</si>
  <si>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</si>
  <si>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</si>
  <si>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</si>
  <si>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</si>
  <si>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</si>
  <si>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</si>
  <si>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</si>
  <si>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</si>
  <si>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</si>
  <si>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</si>
  <si>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</si>
  <si>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</si>
  <si>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</si>
  <si>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</si>
  <si>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</si>
  <si>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</si>
  <si>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</si>
  <si>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</si>
  <si>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</si>
  <si>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</si>
  <si>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</si>
  <si>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</si>
  <si>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</si>
  <si>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</si>
  <si>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</si>
  <si>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</si>
  <si>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</si>
  <si>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</si>
  <si>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</si>
  <si>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</si>
  <si>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</si>
  <si>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</si>
  <si>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</si>
  <si>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</si>
  <si>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</si>
  <si>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</si>
  <si>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</si>
  <si>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</si>
  <si>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</si>
  <si>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</si>
  <si>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</si>
  <si>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</si>
  <si>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</si>
  <si>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</si>
  <si>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</si>
  <si>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</si>
  <si>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</si>
  <si>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</si>
  <si>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</si>
  <si>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</si>
  <si>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</si>
  <si>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</si>
  <si>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</si>
  <si>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</si>
  <si>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</si>
  <si>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</si>
  <si>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</si>
  <si>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</si>
  <si>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</si>
  <si>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</si>
  <si>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</si>
  <si>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</si>
  <si>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</si>
  <si>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</si>
  <si>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</si>
  <si>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</si>
  <si>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</si>
  <si>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</si>
  <si>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</si>
  <si>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</si>
  <si>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</si>
  <si>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</si>
  <si>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</si>
  <si>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</si>
  <si>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</si>
  <si>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</si>
  <si>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</si>
  <si>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</si>
  <si>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</si>
  <si>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</si>
  <si>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</si>
  <si>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</si>
  <si>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</si>
  <si>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</si>
  <si>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</si>
  <si>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</si>
  <si>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</si>
  <si>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</si>
  <si>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</si>
  <si>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</si>
  <si>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</si>
  <si>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</si>
  <si>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</si>
  <si>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</si>
  <si>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</si>
  <si>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</si>
  <si>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</si>
  <si>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</si>
  <si>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</si>
  <si>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</si>
  <si>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</si>
  <si>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</si>
  <si>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</si>
  <si>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</si>
  <si>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</si>
  <si>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</si>
  <si>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</si>
  <si>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</si>
  <si>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</si>
  <si>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</si>
  <si>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</si>
  <si>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</si>
  <si>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</si>
  <si>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</si>
  <si>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</si>
  <si>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</si>
  <si>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</si>
  <si>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</si>
  <si>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</si>
  <si>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</si>
  <si>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</si>
  <si>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</si>
  <si>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</si>
  <si>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</si>
  <si>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</si>
  <si>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</si>
  <si>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</si>
  <si>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</si>
  <si>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</si>
  <si>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</si>
  <si>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</si>
  <si>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</si>
  <si>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</si>
  <si>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</si>
  <si>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</si>
  <si>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</si>
  <si>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</si>
  <si>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</si>
  <si>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</si>
  <si>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</si>
  <si>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</si>
  <si>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</si>
  <si>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</si>
  <si>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</si>
  <si>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</si>
  <si>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</si>
  <si>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</si>
  <si>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</si>
  <si>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</si>
  <si>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</si>
  <si>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</si>
  <si>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</si>
  <si>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</si>
  <si>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</si>
  <si>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</si>
  <si>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</si>
  <si>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</si>
  <si>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</si>
  <si>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</si>
  <si>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</si>
  <si>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</si>
  <si>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</si>
  <si>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</si>
  <si>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</si>
  <si>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</si>
  <si>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</si>
  <si>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</si>
  <si>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</si>
  <si>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</si>
  <si>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</si>
  <si>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</si>
  <si>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</si>
  <si>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</si>
  <si>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</si>
  <si>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</si>
  <si>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</si>
  <si>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</si>
  <si>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</si>
  <si>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</si>
  <si>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</si>
  <si>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</si>
  <si>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</si>
  <si>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</si>
  <si>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</si>
  <si>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</si>
  <si>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</si>
  <si>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</si>
  <si>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</si>
  <si>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</si>
  <si>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</si>
  <si>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</si>
  <si>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</si>
  <si>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</si>
  <si>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</si>
  <si>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</si>
  <si>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</si>
  <si>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</si>
  <si>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</si>
  <si>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</si>
  <si>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</si>
  <si>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</si>
  <si>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</si>
  <si>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</si>
  <si>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</si>
  <si>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</si>
  <si>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</si>
  <si>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</si>
  <si>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</si>
  <si>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</si>
  <si>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</si>
  <si>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</si>
  <si>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</si>
  <si>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</si>
  <si>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</si>
  <si>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</si>
  <si>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</si>
  <si>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</si>
  <si>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</si>
  <si>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</si>
  <si>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</si>
  <si>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</si>
  <si>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</si>
  <si>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</si>
  <si>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</si>
  <si>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</si>
  <si>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</si>
  <si>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</si>
  <si>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</si>
  <si>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</si>
  <si>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</si>
  <si>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</si>
  <si>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</si>
  <si>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</si>
  <si>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</si>
  <si>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</si>
  <si>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</si>
  <si>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</si>
  <si>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</si>
  <si>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</si>
  <si>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</si>
  <si>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</si>
  <si>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</si>
  <si>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</si>
  <si>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</si>
  <si>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</si>
  <si>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</si>
  <si>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</si>
  <si>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</si>
  <si>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</si>
  <si>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</si>
  <si>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</si>
  <si>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</si>
  <si>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</si>
  <si>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</si>
  <si>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</si>
  <si>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</si>
  <si>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</si>
  <si>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</si>
  <si>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</si>
  <si>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</si>
  <si>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</si>
  <si>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</si>
  <si>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</si>
  <si>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</si>
  <si>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</si>
  <si>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</si>
  <si>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</si>
  <si>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</si>
  <si>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</si>
  <si>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</si>
  <si>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</si>
  <si>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</si>
  <si>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</si>
  <si>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</si>
  <si>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</si>
  <si>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</si>
  <si>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</si>
  <si>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</si>
  <si>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</si>
  <si>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</si>
  <si>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</si>
  <si>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</si>
  <si>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</si>
  <si>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</si>
  <si>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</si>
  <si>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</si>
  <si>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</si>
  <si>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</si>
  <si>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</si>
  <si>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</si>
  <si>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</si>
  <si>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</si>
  <si>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</si>
  <si>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</si>
  <si>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</si>
  <si>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</si>
  <si>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</si>
  <si>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</si>
  <si>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</si>
  <si>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</si>
  <si>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</si>
  <si>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</si>
  <si>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</si>
  <si>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</si>
  <si>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</si>
  <si>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</si>
  <si>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</si>
  <si>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</si>
  <si>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</si>
  <si>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</si>
  <si>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</si>
  <si>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</si>
  <si>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</si>
  <si>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</si>
  <si>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</si>
  <si>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</si>
  <si>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</si>
  <si>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</si>
  <si>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</si>
  <si>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</si>
  <si>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</si>
  <si>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</si>
  <si>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</si>
  <si>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</si>
  <si>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</si>
  <si>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</si>
  <si>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</si>
  <si>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</si>
  <si>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</si>
  <si>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</si>
  <si>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</si>
  <si>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</si>
  <si>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</si>
  <si>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</si>
  <si>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</si>
  <si>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</si>
  <si>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</si>
  <si>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</si>
  <si>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</si>
  <si>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</si>
  <si>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</si>
  <si>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</si>
  <si>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</si>
  <si>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</si>
  <si>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</si>
  <si>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</si>
  <si>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</si>
  <si>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</si>
  <si>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</si>
  <si>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</si>
  <si>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</si>
  <si>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</si>
  <si>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</si>
  <si>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</si>
  <si>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</si>
  <si>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</si>
  <si>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</si>
  <si>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</si>
  <si>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</si>
  <si>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</si>
  <si>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</si>
  <si>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</si>
  <si>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</si>
  <si>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</si>
  <si>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</si>
  <si>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</si>
  <si>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</si>
  <si>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</si>
  <si>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</si>
  <si>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</si>
  <si>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</si>
  <si>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</si>
  <si>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</si>
  <si>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</si>
  <si>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</si>
  <si>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</si>
  <si>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</si>
  <si>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</si>
  <si>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</si>
  <si>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</si>
  <si>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</si>
  <si>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</si>
  <si>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</si>
  <si>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</si>
  <si>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</si>
  <si>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</si>
  <si>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</si>
  <si>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</si>
  <si>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</si>
  <si>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</si>
  <si>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</si>
  <si>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</si>
  <si>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</si>
  <si>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</si>
  <si>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</si>
  <si>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</si>
  <si>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</si>
  <si>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</si>
  <si>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</si>
  <si>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</si>
  <si>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</si>
  <si>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</si>
  <si>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</si>
  <si>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</si>
  <si>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</si>
  <si>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</si>
  <si>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</si>
  <si>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</si>
  <si>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</si>
  <si>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</si>
  <si>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</si>
  <si>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</si>
  <si>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</si>
  <si>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</si>
  <si>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</si>
  <si>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</si>
  <si>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</si>
  <si>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</si>
  <si>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</si>
  <si>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</si>
  <si>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</si>
  <si>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</si>
  <si>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</si>
  <si>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</si>
  <si>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</si>
  <si>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</si>
  <si>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</si>
  <si>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</si>
  <si>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</si>
  <si>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</si>
  <si>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</si>
  <si>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</si>
  <si>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</si>
  <si>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</si>
  <si>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</si>
  <si>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</si>
  <si>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</si>
  <si>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</si>
  <si>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</si>
  <si>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</si>
  <si>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</si>
  <si>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</si>
  <si>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</si>
  <si>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</si>
  <si>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</si>
  <si>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</si>
  <si>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</si>
  <si>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</si>
  <si>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</si>
  <si>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</si>
  <si>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</si>
  <si>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</si>
  <si>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</si>
  <si>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</si>
  <si>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</si>
  <si>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</si>
  <si>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</si>
  <si>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</si>
  <si>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</si>
  <si>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</si>
  <si>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</si>
  <si>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</si>
  <si>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</si>
  <si>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</si>
  <si>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</si>
  <si>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</si>
  <si>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</si>
  <si>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</si>
  <si>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</si>
  <si>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</si>
  <si>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</si>
  <si>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</si>
  <si>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</si>
  <si>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</si>
  <si>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</si>
  <si>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</si>
  <si>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</si>
  <si>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</si>
  <si>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</si>
  <si>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</si>
  <si>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</si>
  <si>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</si>
  <si>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</si>
  <si>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</si>
  <si>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</si>
  <si>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</si>
  <si>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</si>
  <si>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</si>
  <si>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</si>
  <si>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</si>
  <si>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</si>
  <si>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</si>
  <si>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</si>
  <si>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</si>
  <si>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</si>
  <si>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</si>
  <si>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</si>
  <si>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</si>
  <si>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</si>
  <si>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</si>
  <si>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</si>
  <si>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</si>
  <si>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</si>
  <si>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</si>
  <si>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</si>
  <si>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</si>
  <si>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</si>
  <si>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</si>
  <si>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</si>
  <si>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</si>
  <si>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</si>
  <si>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</si>
  <si>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</si>
  <si>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</si>
  <si>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</si>
  <si>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</si>
  <si>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</si>
  <si>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</si>
  <si>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</si>
  <si>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</si>
  <si>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</si>
  <si>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</si>
  <si>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</si>
  <si>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</si>
  <si>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</si>
  <si>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</si>
  <si>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</si>
  <si>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</si>
  <si>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</si>
  <si>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</si>
  <si>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</si>
  <si>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</si>
  <si>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</si>
  <si>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</si>
  <si>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</si>
  <si>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</si>
  <si>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</si>
  <si>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</si>
  <si>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</si>
  <si>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</si>
  <si>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</si>
  <si>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</si>
  <si>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</si>
  <si>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</si>
  <si>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</si>
  <si>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</si>
  <si>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</si>
  <si>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</si>
  <si>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</si>
  <si>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</si>
  <si>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</si>
  <si>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</si>
  <si>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</si>
  <si>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</si>
  <si>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</si>
  <si>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</si>
  <si>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</si>
  <si>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</si>
  <si>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</si>
  <si>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</si>
  <si>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</si>
  <si>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</si>
  <si>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</si>
  <si>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</si>
  <si>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</si>
  <si>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</si>
  <si>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</si>
  <si>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</si>
  <si>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</si>
  <si>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</si>
  <si>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</si>
  <si>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</si>
  <si>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</si>
  <si>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</si>
  <si>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</si>
  <si>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</si>
  <si>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</si>
  <si>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</si>
  <si>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</si>
  <si>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</si>
  <si>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</si>
  <si>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</si>
  <si>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</si>
  <si>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</si>
  <si>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</si>
  <si>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</si>
  <si>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</si>
  <si>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</si>
  <si>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</si>
  <si>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</si>
  <si>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</si>
  <si>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</si>
  <si>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</si>
  <si>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</si>
  <si>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</si>
  <si>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</si>
  <si>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</si>
  <si>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</si>
  <si>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</si>
  <si>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</si>
  <si>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</si>
  <si>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</si>
  <si>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</si>
  <si>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</si>
  <si>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</si>
  <si>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</si>
  <si>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</si>
  <si>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</si>
  <si>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</si>
  <si>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</si>
  <si>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</si>
  <si>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</si>
  <si>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</si>
  <si>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</si>
  <si>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</si>
  <si>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</si>
  <si>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</si>
  <si>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</si>
  <si>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</si>
  <si>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</si>
  <si>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</si>
  <si>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</si>
  <si>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</si>
  <si>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</si>
  <si>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</si>
  <si>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</si>
  <si>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</si>
  <si>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</si>
  <si>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</si>
  <si>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</si>
  <si>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</si>
  <si>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</si>
  <si>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</si>
  <si>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</si>
  <si>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</si>
  <si>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</si>
  <si>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</si>
  <si>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</si>
  <si>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</si>
  <si>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</si>
  <si>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</si>
  <si>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</si>
  <si>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</si>
  <si>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</si>
  <si>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</si>
  <si>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</si>
  <si>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</si>
  <si>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</si>
  <si>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</si>
  <si>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</si>
  <si>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</si>
  <si>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</si>
  <si>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</si>
  <si>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</si>
  <si>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</si>
  <si>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</si>
  <si>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</si>
  <si>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</si>
  <si>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</si>
  <si>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</si>
  <si>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</si>
  <si>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</si>
  <si>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</si>
  <si>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</si>
  <si>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</si>
  <si>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</si>
  <si>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</si>
  <si>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</si>
  <si>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</si>
  <si>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</si>
  <si>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</si>
  <si>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</si>
  <si>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</si>
  <si>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</si>
  <si>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</si>
  <si>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</si>
  <si>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</si>
  <si>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</si>
  <si>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</si>
  <si>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</si>
  <si>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</si>
  <si>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</si>
  <si>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</si>
  <si>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</si>
  <si>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</si>
  <si>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</si>
  <si>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</si>
  <si>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</si>
  <si>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</si>
  <si>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</si>
  <si>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</si>
  <si>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</si>
  <si>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</si>
  <si>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</si>
  <si>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</si>
  <si>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</si>
  <si>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</si>
  <si>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</si>
  <si>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</si>
  <si>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</si>
  <si>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</si>
  <si>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</si>
  <si>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</si>
  <si>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</si>
  <si>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</si>
  <si>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</si>
  <si>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</si>
  <si>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</si>
  <si>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</si>
  <si>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</si>
  <si>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</si>
  <si>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</si>
  <si>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</si>
  <si>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</si>
  <si>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</si>
  <si>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</si>
  <si>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</si>
  <si>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</si>
  <si>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</si>
  <si>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</si>
  <si>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</si>
  <si>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</si>
  <si>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</si>
  <si>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</si>
  <si>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</si>
  <si>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</si>
  <si>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</si>
  <si>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</si>
  <si>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</si>
  <si>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</si>
  <si>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</si>
  <si>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</si>
  <si>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</si>
  <si>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</si>
  <si>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</si>
  <si>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</si>
  <si>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</si>
  <si>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</si>
  <si>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</si>
  <si>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</si>
  <si>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</si>
  <si>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</si>
  <si>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</si>
  <si>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</si>
  <si>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</si>
  <si>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</si>
  <si>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</si>
  <si>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</si>
  <si>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</si>
  <si>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</si>
  <si>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</si>
  <si>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</si>
  <si>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</si>
  <si>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</si>
  <si>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</si>
  <si>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</si>
  <si>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</si>
  <si>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</si>
  <si>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</si>
  <si>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</si>
  <si>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</si>
  <si>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</si>
  <si>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</si>
  <si>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</si>
  <si>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</si>
  <si>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</si>
  <si>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</si>
  <si>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</si>
  <si>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</si>
  <si>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</si>
  <si>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</si>
  <si>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</si>
  <si>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</si>
  <si>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</si>
  <si>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</si>
  <si>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</si>
  <si>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</si>
  <si>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</si>
  <si>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</si>
  <si>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</si>
  <si>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</si>
  <si>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</si>
  <si>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</si>
  <si>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</si>
  <si>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</si>
  <si>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</si>
  <si>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</si>
  <si>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</si>
  <si>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</si>
  <si>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</si>
  <si>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</si>
  <si>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</si>
  <si>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</si>
  <si>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</si>
  <si>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</si>
  <si>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</si>
  <si>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</si>
  <si>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</si>
  <si>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</si>
  <si>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</si>
  <si>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</si>
  <si>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</si>
  <si>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</si>
  <si>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</si>
  <si>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</si>
  <si>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</si>
  <si>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</si>
  <si>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</si>
  <si>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</si>
  <si>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</si>
  <si>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</si>
  <si>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</si>
  <si>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</si>
  <si>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</si>
  <si>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</si>
  <si>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</si>
  <si>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</si>
  <si>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</si>
  <si>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</si>
  <si>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</si>
  <si>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</si>
  <si>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</si>
  <si>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</si>
  <si>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</si>
  <si>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</si>
  <si>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</si>
  <si>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</si>
  <si>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</si>
  <si>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</si>
  <si>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</si>
  <si>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</si>
  <si>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</si>
  <si>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</si>
  <si>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</si>
  <si>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</si>
  <si>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</si>
  <si>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</si>
  <si>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</si>
  <si>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</si>
  <si>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</si>
  <si>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</si>
  <si>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</si>
  <si>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</si>
  <si>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</si>
  <si>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</si>
  <si>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</si>
  <si>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</si>
  <si>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</si>
  <si>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</si>
  <si>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</si>
  <si>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</si>
  <si>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</si>
  <si>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</si>
  <si>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</si>
  <si>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</si>
  <si>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</si>
  <si>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</si>
  <si>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</si>
  <si>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</si>
  <si>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</si>
  <si>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</si>
  <si>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</si>
  <si>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</si>
  <si>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</si>
  <si>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</si>
  <si>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</si>
  <si>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</si>
  <si>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</si>
  <si>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</si>
  <si>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</si>
  <si>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</si>
  <si>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</si>
  <si>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</si>
  <si>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</si>
  <si>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</si>
  <si>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</si>
  <si>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</si>
  <si>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</si>
  <si>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</si>
  <si>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</si>
  <si>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</si>
  <si>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</si>
  <si>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</si>
  <si>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</si>
  <si>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</si>
  <si>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</si>
  <si>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</si>
  <si>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</si>
  <si>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</si>
  <si>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</si>
  <si>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</si>
  <si>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</si>
  <si>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</si>
  <si>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</si>
  <si>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</si>
  <si>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</si>
  <si>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</si>
  <si>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</si>
  <si>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</si>
  <si>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</si>
  <si>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</si>
  <si>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</si>
  <si>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</si>
  <si>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</si>
  <si>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</si>
  <si>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</si>
  <si>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</si>
  <si>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</si>
  <si>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</si>
  <si>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</si>
  <si>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</si>
  <si>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</si>
  <si>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</si>
  <si>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</si>
  <si>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</si>
  <si>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</si>
  <si>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</si>
  <si>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</si>
  <si>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</si>
  <si>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</si>
  <si>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</si>
  <si>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</si>
  <si>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</si>
  <si>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</si>
  <si>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</si>
  <si>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</si>
  <si>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</si>
  <si>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</si>
  <si>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</si>
  <si>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</si>
  <si>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</si>
  <si>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</si>
  <si>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</si>
  <si>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</si>
  <si>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</si>
  <si>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</si>
  <si>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</si>
  <si>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</si>
  <si>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</si>
  <si>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</si>
  <si>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</si>
  <si>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</si>
  <si>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</si>
  <si>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</si>
  <si>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</si>
  <si>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</si>
  <si>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</si>
  <si>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</si>
  <si>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</si>
  <si>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</si>
  <si>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</si>
  <si>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</si>
  <si>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</si>
  <si>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</si>
  <si>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</si>
  <si>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</si>
  <si>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</si>
  <si>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</si>
  <si>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</si>
  <si>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</si>
  <si>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</si>
  <si>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</si>
  <si>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</si>
  <si>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</si>
  <si>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</si>
  <si>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</si>
  <si>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</si>
  <si>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</si>
  <si>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</si>
  <si>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</si>
  <si>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</si>
  <si>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</si>
  <si>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</si>
  <si>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</si>
  <si>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</si>
  <si>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</si>
  <si>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</si>
  <si>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</si>
  <si>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</si>
  <si>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</si>
  <si>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</si>
  <si>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</si>
  <si>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</si>
  <si>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</si>
  <si>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</si>
  <si>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</si>
  <si>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</si>
  <si>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</si>
  <si>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</si>
  <si>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</si>
  <si>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</si>
  <si>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</si>
  <si>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</si>
  <si>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</si>
  <si>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</si>
  <si>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</si>
  <si>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</si>
  <si>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</si>
  <si>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</si>
  <si>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</si>
  <si>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</si>
  <si>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</si>
  <si>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</si>
  <si>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</si>
  <si>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</si>
  <si>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</si>
  <si>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</si>
  <si>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</si>
  <si>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</si>
  <si>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</si>
  <si>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</si>
  <si>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</si>
  <si>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</si>
  <si>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</si>
  <si>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</si>
  <si>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</si>
  <si>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</si>
  <si>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</si>
  <si>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</si>
  <si>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</si>
  <si>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</si>
  <si>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</si>
  <si>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</si>
  <si>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</si>
  <si>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</si>
  <si>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</si>
  <si>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</si>
  <si>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</si>
  <si>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</si>
  <si>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</si>
  <si>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</si>
  <si>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</si>
  <si>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</si>
  <si>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</si>
  <si>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</si>
  <si>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</si>
  <si>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</si>
  <si>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</si>
  <si>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</si>
  <si>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</si>
  <si>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</si>
  <si>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</si>
  <si>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</si>
  <si>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</si>
  <si>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</si>
  <si>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</si>
  <si>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</si>
  <si>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</si>
  <si>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</si>
  <si>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</si>
  <si>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</si>
  <si>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</si>
  <si>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</si>
  <si>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</si>
  <si>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</si>
  <si>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</si>
  <si>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</si>
  <si>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</si>
  <si>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</si>
  <si>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</si>
  <si>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</si>
  <si>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</si>
  <si>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</si>
  <si>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</si>
  <si>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</si>
  <si>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</si>
  <si>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</si>
  <si>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</si>
  <si>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</si>
  <si>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</si>
  <si>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</si>
  <si>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</si>
  <si>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</si>
  <si>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</si>
  <si>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</si>
  <si>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</si>
  <si>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</si>
  <si>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</si>
  <si>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</si>
  <si>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</si>
  <si>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</si>
  <si>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</si>
  <si>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</si>
  <si>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</si>
  <si>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</si>
  <si>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</si>
  <si>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</si>
  <si>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</si>
  <si>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</si>
  <si>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</si>
  <si>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</si>
  <si>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</si>
  <si>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</si>
  <si>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</si>
  <si>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</si>
  <si>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</si>
  <si>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</si>
  <si>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</si>
  <si>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</si>
  <si>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</si>
  <si>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</si>
  <si>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</si>
  <si>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</si>
  <si>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</si>
  <si>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</si>
  <si>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</si>
  <si>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</si>
  <si>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</si>
  <si>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</si>
  <si>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</si>
  <si>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</si>
  <si>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</si>
  <si>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</si>
  <si>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</si>
  <si>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</si>
  <si>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</si>
  <si>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</si>
  <si>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</si>
  <si>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</si>
  <si>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</si>
  <si>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</si>
  <si>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</si>
  <si>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</si>
  <si>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</si>
  <si>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</si>
  <si>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</si>
  <si>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</si>
  <si>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</si>
  <si>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</si>
  <si>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</si>
  <si>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</si>
  <si>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</si>
  <si>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</si>
  <si>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</si>
  <si>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</si>
  <si>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</si>
  <si>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</si>
  <si>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</si>
  <si>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</si>
  <si>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</si>
  <si>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</si>
  <si>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</si>
  <si>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</si>
  <si>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</si>
  <si>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</si>
  <si>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</si>
  <si>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</si>
  <si>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</si>
  <si>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</si>
  <si>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</si>
  <si>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</si>
  <si>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</si>
  <si>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</si>
  <si>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</si>
  <si>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</si>
  <si>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</si>
  <si>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</si>
  <si>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</si>
  <si>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</si>
  <si>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</si>
  <si>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</si>
  <si>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</si>
  <si>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</si>
  <si>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</si>
  <si>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</si>
  <si>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</si>
  <si>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</si>
  <si>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</si>
  <si>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</si>
  <si>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</si>
  <si>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</si>
  <si>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</si>
  <si>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</si>
  <si>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</si>
  <si>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</si>
  <si>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</si>
  <si>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</si>
  <si>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</si>
  <si>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</si>
  <si>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</si>
  <si>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</si>
  <si>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</si>
  <si>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</si>
  <si>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</si>
  <si>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</si>
  <si>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</si>
  <si>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</si>
  <si>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</si>
  <si>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</si>
  <si>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</si>
  <si>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</si>
  <si>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</si>
  <si>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</si>
  <si>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</si>
  <si>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</si>
  <si>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</si>
  <si>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</si>
  <si>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</si>
  <si>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</si>
  <si>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</si>
  <si>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</si>
  <si>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</si>
  <si>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</si>
  <si>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</si>
  <si>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</si>
  <si>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</si>
  <si>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</si>
  <si>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</si>
  <si>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</si>
  <si>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</si>
  <si>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</si>
  <si>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</si>
  <si>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</si>
  <si>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</si>
  <si>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</si>
  <si>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</si>
  <si>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</si>
  <si>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</si>
  <si>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</si>
  <si>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</si>
  <si>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</si>
  <si>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</si>
  <si>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</si>
  <si>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</si>
  <si>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</si>
  <si>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</si>
  <si>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</si>
  <si>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</si>
  <si>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</si>
  <si>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</si>
  <si>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</si>
  <si>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</si>
  <si>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</si>
  <si>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</si>
  <si>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</si>
  <si>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</si>
  <si>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</si>
  <si>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</si>
  <si>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</si>
  <si>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</si>
  <si>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</si>
  <si>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</si>
  <si>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</si>
  <si>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</si>
  <si>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</si>
  <si>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</si>
  <si>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</si>
  <si>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</si>
  <si>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</si>
  <si>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</si>
  <si>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</si>
  <si>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</si>
  <si>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</si>
  <si>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</si>
  <si>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</si>
  <si>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</si>
  <si>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</si>
  <si>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</si>
  <si>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</si>
  <si>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</si>
  <si>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</si>
  <si>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</si>
  <si>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</si>
  <si>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</si>
  <si>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</si>
  <si>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</si>
  <si>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</si>
  <si>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</si>
  <si>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</si>
  <si>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</si>
  <si>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</si>
  <si>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</si>
  <si>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</si>
  <si>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</si>
  <si>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</si>
  <si>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</si>
  <si>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</si>
  <si>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</si>
  <si>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</si>
  <si>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</si>
  <si>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</si>
  <si>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</si>
  <si>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</si>
  <si>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</si>
  <si>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</si>
  <si>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</si>
  <si>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</si>
  <si>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</si>
  <si>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</si>
  <si>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</si>
  <si>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</si>
  <si>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</si>
  <si>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</si>
  <si>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</si>
  <si>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</si>
  <si>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</si>
  <si>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</si>
  <si>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</si>
  <si>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</si>
  <si>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</si>
  <si>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</si>
  <si>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</si>
  <si>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</si>
  <si>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</si>
  <si>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</si>
  <si>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</si>
  <si>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</si>
  <si>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</si>
  <si>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</si>
  <si>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</si>
  <si>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</si>
  <si>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</si>
  <si>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</si>
  <si>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</si>
  <si>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</si>
  <si>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</si>
  <si>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</si>
  <si>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</si>
  <si>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</si>
  <si>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</si>
  <si>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</si>
  <si>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</si>
  <si>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</si>
  <si>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</si>
  <si>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</si>
  <si>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</si>
  <si>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</si>
  <si>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</si>
  <si>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</si>
  <si>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</si>
  <si>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</si>
  <si>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</si>
  <si>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</si>
  <si>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</si>
  <si>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</si>
  <si>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</si>
  <si>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</si>
  <si>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</si>
  <si>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</si>
  <si>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</si>
  <si>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</si>
  <si>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</si>
  <si>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</si>
  <si>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</si>
  <si>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</si>
  <si>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</si>
  <si>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</si>
  <si>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</si>
  <si>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</si>
  <si>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</si>
  <si>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</si>
  <si>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</si>
  <si>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</si>
  <si>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</si>
  <si>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</si>
  <si>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</si>
  <si>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</si>
  <si>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</si>
  <si>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</si>
  <si>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</si>
  <si>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</si>
  <si>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</si>
  <si>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</si>
  <si>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</si>
  <si>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</si>
  <si>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</si>
  <si>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</si>
  <si>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</si>
  <si>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</si>
  <si>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</si>
  <si>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</si>
  <si>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</si>
  <si>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</si>
  <si>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</si>
  <si>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</si>
  <si>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</si>
  <si>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</si>
  <si>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</si>
  <si>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</si>
  <si>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</si>
  <si>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</si>
  <si>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</si>
  <si>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</si>
  <si>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</si>
  <si>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</si>
  <si>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</si>
  <si>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</si>
  <si>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</si>
  <si>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</si>
  <si>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</si>
  <si>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</si>
  <si>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</si>
  <si>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</si>
  <si>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</si>
  <si>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</si>
  <si>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</si>
  <si>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</si>
  <si>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</si>
  <si>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</si>
  <si>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</si>
  <si>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</si>
  <si>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</si>
  <si>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</si>
  <si>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</si>
  <si>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</si>
  <si>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</si>
  <si>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</si>
  <si>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</si>
  <si>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</si>
  <si>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</si>
  <si>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</si>
  <si>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</si>
  <si>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</si>
  <si>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</si>
  <si>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</si>
  <si>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</si>
  <si>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</si>
  <si>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</si>
  <si>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</si>
  <si>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</si>
  <si>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</si>
  <si>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</si>
  <si>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</si>
  <si>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</si>
  <si>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</si>
  <si>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</si>
  <si>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</si>
  <si>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</si>
  <si>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</si>
  <si>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</si>
  <si>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</si>
  <si>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</si>
  <si>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</si>
  <si>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</si>
  <si>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</si>
  <si>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</si>
  <si>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</si>
  <si>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</si>
  <si>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</si>
  <si>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</si>
  <si>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</si>
  <si>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</si>
  <si>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</si>
  <si>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</si>
  <si>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</si>
  <si>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</si>
  <si>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</si>
  <si>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</si>
  <si>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</si>
  <si>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</si>
  <si>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</si>
  <si>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</si>
  <si>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</si>
  <si>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</si>
  <si>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</si>
  <si>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</si>
  <si>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</si>
  <si>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</si>
  <si>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</si>
  <si>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</si>
  <si>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</si>
  <si>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</si>
  <si>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</si>
  <si>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</si>
  <si>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</si>
  <si>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</si>
  <si>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</si>
  <si>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</si>
  <si>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</si>
  <si>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</si>
  <si>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</si>
  <si>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</si>
  <si>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</si>
  <si>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</si>
  <si>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</si>
  <si>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</si>
  <si>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</si>
  <si>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</si>
  <si>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</si>
  <si>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</si>
  <si>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</si>
  <si>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</si>
  <si>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</si>
  <si>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</si>
  <si>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</si>
  <si>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</si>
  <si>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</si>
  <si>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</si>
  <si>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</si>
  <si>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</si>
  <si>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</si>
  <si>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</si>
  <si>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</si>
  <si>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</si>
  <si>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</si>
  <si>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</si>
  <si>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</si>
  <si>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</si>
  <si>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</si>
  <si>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</si>
  <si>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</si>
  <si>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</si>
  <si>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</si>
  <si>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</si>
  <si>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</si>
  <si>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</si>
  <si>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</si>
  <si>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</si>
  <si>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</si>
  <si>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</si>
  <si>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</si>
  <si>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</si>
  <si>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</si>
  <si>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</si>
  <si>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</si>
  <si>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</si>
  <si>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</si>
  <si>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</si>
  <si>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</si>
  <si>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</si>
  <si>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</si>
  <si>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</si>
  <si>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</si>
  <si>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</si>
  <si>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</si>
  <si>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</si>
  <si>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</si>
  <si>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</si>
  <si>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</si>
  <si>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</si>
  <si>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</si>
  <si>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</si>
  <si>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</si>
  <si>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</si>
  <si>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</si>
  <si>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</si>
  <si>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</si>
  <si>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</si>
  <si>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</si>
  <si>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</si>
  <si>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</si>
  <si>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</si>
  <si>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</si>
  <si>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</si>
  <si>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</si>
  <si>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</si>
  <si>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</si>
  <si>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</si>
  <si>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</si>
  <si>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</si>
  <si>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</si>
  <si>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</si>
  <si>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</si>
  <si>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</si>
  <si>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</si>
  <si>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</si>
  <si>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</si>
  <si>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</si>
  <si>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</si>
  <si>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</si>
  <si>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</si>
  <si>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</si>
  <si>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</si>
  <si>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</si>
  <si>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</si>
  <si>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</si>
  <si>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</si>
  <si>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</si>
  <si>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</si>
  <si>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</si>
  <si>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</si>
  <si>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</si>
  <si>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</si>
  <si>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</si>
  <si>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</si>
  <si>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</si>
  <si>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</si>
  <si>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</si>
  <si>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</si>
  <si>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</si>
  <si>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</si>
  <si>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</si>
  <si>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</si>
  <si>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</si>
  <si>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</si>
  <si>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</si>
  <si>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</si>
  <si>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</si>
  <si>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</si>
  <si>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</si>
  <si>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</si>
  <si>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</si>
  <si>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</si>
  <si>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</si>
  <si>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</si>
  <si>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</si>
  <si>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</si>
  <si>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</si>
  <si>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</si>
  <si>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</si>
  <si>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</si>
  <si>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</si>
  <si>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</si>
  <si>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</si>
  <si>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</si>
  <si>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</si>
  <si>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</si>
  <si>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</si>
  <si>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</si>
  <si>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</si>
  <si>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</si>
  <si>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</si>
  <si>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</si>
  <si>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</si>
  <si>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</si>
  <si>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</si>
  <si>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</si>
  <si>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</si>
  <si>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</si>
  <si>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</si>
  <si>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</si>
  <si>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</si>
  <si>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</si>
  <si>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</si>
  <si>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</si>
  <si>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</si>
  <si>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</si>
  <si>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</si>
  <si>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</si>
  <si>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</si>
  <si>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</si>
  <si>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</si>
  <si>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</si>
  <si>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</si>
  <si>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</si>
  <si>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</si>
  <si>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</si>
  <si>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</si>
  <si>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</si>
  <si>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</si>
  <si>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</si>
  <si>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</si>
  <si>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</si>
  <si>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</si>
  <si>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</si>
  <si>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</si>
  <si>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</si>
  <si>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</si>
  <si>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</si>
  <si>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</si>
  <si>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</si>
  <si>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</si>
  <si>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</si>
  <si>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</si>
  <si>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</si>
  <si>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</si>
  <si>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</si>
  <si>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</si>
  <si>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</si>
  <si>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</si>
  <si>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</si>
  <si>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</si>
  <si>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</si>
  <si>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</si>
  <si>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</si>
  <si>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</si>
  <si>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</si>
  <si>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</si>
  <si>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</si>
  <si>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</si>
  <si>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</si>
  <si>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</si>
  <si>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</si>
  <si>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</si>
  <si>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</si>
  <si>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</si>
  <si>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</si>
  <si>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</si>
  <si>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</si>
  <si>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</si>
  <si>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</si>
  <si>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</si>
  <si>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</si>
  <si>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</si>
  <si>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</si>
  <si>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</si>
  <si>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</si>
  <si>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</si>
  <si>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</si>
  <si>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</si>
  <si>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</si>
  <si>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</si>
  <si>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</si>
  <si>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</si>
  <si>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</si>
  <si>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</si>
  <si>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</si>
  <si>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</si>
  <si>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</si>
  <si>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</si>
  <si>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</si>
  <si>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</si>
  <si>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</si>
  <si>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</si>
  <si>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</si>
  <si>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</si>
  <si>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</si>
  <si>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</si>
  <si>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</si>
  <si>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</si>
  <si>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</si>
  <si>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</si>
  <si>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</si>
  <si>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</si>
  <si>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</si>
  <si>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</si>
  <si>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</si>
  <si>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</si>
  <si>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</si>
  <si>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</si>
  <si>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</si>
  <si>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</si>
  <si>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</si>
  <si>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</si>
  <si>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</si>
  <si>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</si>
  <si>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</si>
  <si>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</si>
  <si>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</si>
  <si>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</si>
  <si>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</si>
  <si>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</si>
  <si>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</si>
  <si>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</si>
  <si>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</si>
  <si>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</si>
  <si>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</si>
  <si>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</si>
  <si>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</si>
  <si>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</si>
  <si>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</si>
  <si>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</si>
  <si>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</si>
  <si>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</si>
  <si>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</si>
  <si>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</si>
  <si>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</si>
  <si>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</si>
  <si>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</si>
  <si>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</si>
  <si>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</si>
  <si>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</si>
  <si>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</si>
  <si>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</si>
  <si>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</si>
  <si>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</si>
  <si>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</si>
  <si>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</si>
  <si>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</si>
  <si>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</si>
  <si>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</si>
  <si>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</si>
  <si>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</si>
  <si>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</si>
  <si>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</si>
  <si>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</si>
  <si>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</si>
  <si>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</si>
  <si>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</si>
  <si>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</si>
  <si>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</si>
  <si>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</si>
  <si>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</si>
  <si>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</si>
  <si>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</si>
  <si>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</si>
  <si>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</si>
  <si>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</si>
  <si>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</si>
  <si>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</si>
  <si>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</si>
  <si>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</si>
  <si>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</si>
  <si>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</si>
  <si>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</si>
  <si>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</si>
  <si>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</si>
  <si>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</si>
  <si>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</si>
  <si>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</si>
  <si>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</si>
  <si>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</si>
  <si>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</si>
  <si>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</si>
  <si>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</si>
  <si>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</si>
  <si>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</si>
  <si>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</si>
  <si>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</si>
  <si>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</si>
  <si>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</si>
  <si>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</si>
  <si>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</si>
  <si>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</si>
  <si>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</si>
  <si>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</si>
  <si>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</si>
  <si>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</si>
  <si>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</si>
  <si>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</si>
  <si>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</si>
  <si>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</si>
  <si>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</si>
  <si>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</si>
  <si>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</si>
  <si>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</si>
  <si>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</si>
  <si>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</si>
  <si>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</si>
  <si>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</si>
  <si>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</si>
  <si>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</si>
  <si>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</si>
  <si>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</si>
  <si>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</si>
  <si>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</si>
  <si>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</si>
  <si>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</si>
  <si>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</si>
  <si>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</si>
  <si>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</si>
  <si>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</si>
  <si>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</si>
  <si>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</si>
  <si>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</si>
  <si>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</si>
  <si>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</si>
  <si>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</si>
  <si>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</si>
  <si>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</si>
  <si>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</si>
  <si>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</si>
  <si>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</si>
  <si>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</si>
  <si>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</si>
  <si>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</si>
  <si>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</si>
  <si>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</si>
  <si>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</si>
  <si>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</si>
  <si>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</si>
  <si>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</si>
  <si>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</si>
  <si>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</si>
  <si>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</si>
  <si>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</si>
  <si>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</si>
  <si>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</si>
  <si>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</si>
  <si>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</si>
  <si>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</si>
  <si>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</si>
  <si>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</si>
  <si>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</si>
  <si>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</si>
  <si>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</si>
  <si>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</si>
  <si>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</si>
  <si>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</si>
  <si>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</si>
  <si>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</si>
  <si>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</si>
  <si>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</si>
  <si>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</si>
  <si>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</si>
  <si>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</si>
  <si>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</si>
  <si>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</si>
  <si>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</si>
  <si>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</si>
  <si>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</si>
  <si>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</si>
  <si>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</si>
  <si>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</si>
  <si>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</si>
  <si>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</si>
  <si>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</si>
  <si>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</si>
  <si>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</si>
  <si>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</si>
  <si>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</si>
  <si>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</si>
  <si>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</si>
  <si>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</si>
  <si>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</si>
  <si>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</si>
  <si>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</si>
  <si>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</si>
  <si>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</si>
  <si>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</si>
  <si>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</si>
  <si>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</si>
  <si>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</si>
  <si>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</si>
  <si>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</si>
  <si>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</si>
  <si>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</si>
  <si>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</si>
  <si>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</si>
  <si>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</si>
  <si>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</si>
  <si>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</si>
  <si>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</si>
  <si>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</si>
  <si>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</si>
  <si>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</si>
  <si>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</si>
  <si>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</si>
  <si>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</si>
  <si>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</si>
  <si>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</si>
  <si>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</si>
  <si>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</si>
  <si>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</si>
  <si>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</si>
  <si>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</si>
  <si>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</si>
  <si>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</si>
  <si>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</si>
  <si>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</si>
  <si>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</si>
  <si>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</si>
  <si>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</si>
  <si>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</si>
  <si>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</si>
  <si>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</si>
  <si>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</si>
  <si>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</si>
  <si>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</si>
  <si>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</si>
  <si>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</si>
  <si>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</si>
  <si>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</si>
  <si>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</si>
  <si>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</si>
  <si>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</si>
  <si>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</si>
  <si>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</si>
  <si>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</si>
  <si>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</si>
  <si>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</si>
  <si>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</si>
  <si>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</si>
  <si>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</si>
  <si>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</si>
  <si>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</si>
  <si>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</si>
  <si>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</si>
  <si>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</si>
  <si>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</si>
  <si>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</si>
  <si>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</si>
  <si>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</si>
  <si>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</si>
  <si>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</si>
  <si>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</si>
  <si>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</si>
  <si>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</si>
  <si>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</si>
  <si>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</si>
  <si>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</si>
  <si>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</si>
  <si>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</si>
  <si>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</si>
  <si>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</si>
  <si>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</si>
  <si>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</si>
  <si>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</si>
  <si>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</si>
  <si>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</si>
  <si>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</si>
  <si>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</si>
  <si>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</si>
  <si>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</si>
  <si>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</si>
  <si>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</si>
  <si>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</si>
  <si>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</si>
  <si>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</si>
  <si>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</si>
  <si>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</si>
  <si>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</si>
  <si>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</si>
  <si>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</si>
  <si>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</si>
  <si>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</si>
  <si>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</si>
  <si>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</si>
  <si>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</si>
  <si>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</si>
  <si>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</si>
  <si>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</si>
  <si>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</si>
  <si>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</si>
  <si>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</si>
  <si>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</si>
  <si>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</si>
  <si>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</si>
  <si>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</si>
  <si>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</si>
  <si>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</si>
  <si>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</si>
  <si>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</si>
  <si>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</si>
  <si>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</si>
  <si>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</si>
  <si>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</si>
  <si>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</si>
  <si>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</si>
  <si>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</si>
  <si>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</si>
  <si>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</si>
  <si>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</si>
  <si>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</si>
  <si>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</si>
  <si>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</si>
  <si>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</si>
  <si>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</si>
  <si>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</si>
  <si>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</si>
  <si>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</si>
  <si>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</si>
  <si>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</si>
  <si>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</si>
  <si>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</si>
  <si>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</si>
  <si>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</si>
  <si>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</si>
  <si>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</si>
  <si>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</si>
  <si>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</si>
  <si>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</si>
  <si>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</si>
  <si>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</si>
  <si>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</si>
  <si>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</si>
  <si>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</si>
  <si>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</si>
  <si>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</si>
  <si>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</si>
  <si>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</si>
  <si>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</si>
  <si>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</si>
  <si>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</si>
  <si>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</si>
  <si>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</si>
  <si>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</si>
  <si>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</si>
  <si>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</si>
  <si>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</si>
  <si>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</si>
  <si>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</si>
  <si>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</si>
  <si>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</si>
  <si>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</si>
  <si>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</si>
  <si>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</si>
  <si>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</si>
  <si>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</si>
  <si>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</si>
  <si>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</si>
  <si>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</si>
  <si>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</si>
  <si>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</si>
  <si>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</si>
  <si>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</si>
  <si>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</si>
  <si>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</si>
  <si>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</si>
  <si>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</si>
  <si>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</si>
  <si>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</si>
  <si>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</si>
  <si>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</si>
  <si>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</si>
  <si>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</si>
  <si>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</si>
  <si>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</si>
  <si>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</si>
  <si>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</si>
  <si>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</si>
  <si>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</si>
  <si>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</si>
  <si>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</si>
  <si>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</si>
  <si>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</si>
  <si>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</si>
  <si>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</si>
  <si>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</si>
  <si>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</si>
  <si>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</si>
  <si>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</si>
  <si>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</si>
  <si>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</si>
  <si>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</si>
  <si>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</si>
  <si>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</si>
  <si>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</si>
  <si>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</si>
  <si>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</si>
  <si>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</si>
  <si>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</si>
  <si>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</si>
  <si>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</si>
  <si>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</si>
  <si>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</si>
  <si>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</si>
  <si>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</si>
  <si>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</si>
  <si>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</si>
  <si>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</si>
  <si>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</si>
  <si>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</si>
  <si>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</si>
  <si>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</si>
  <si>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</si>
  <si>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</si>
  <si>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</si>
  <si>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</si>
  <si>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</si>
  <si>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</si>
  <si>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</si>
  <si>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</si>
  <si>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</si>
  <si>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</si>
  <si>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</si>
  <si>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</si>
  <si>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</si>
  <si>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</si>
  <si>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</si>
  <si>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</si>
  <si>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</si>
  <si>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</si>
  <si>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</si>
  <si>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</si>
  <si>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</si>
  <si>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</si>
  <si>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</si>
  <si>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</si>
  <si>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</si>
  <si>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</si>
  <si>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</si>
  <si>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</si>
  <si>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</si>
  <si>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</si>
  <si>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</si>
  <si>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</si>
  <si>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</si>
  <si>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</si>
  <si>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</si>
  <si>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</si>
  <si>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</si>
  <si>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</si>
  <si>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</si>
  <si>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</si>
  <si>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</si>
  <si>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</si>
  <si>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</si>
  <si>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</si>
  <si>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</si>
  <si>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</si>
  <si>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</si>
  <si>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</si>
  <si>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</si>
  <si>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</si>
  <si>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</si>
  <si>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</si>
  <si>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</si>
  <si>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</si>
  <si>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</si>
  <si>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</si>
  <si>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</si>
  <si>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</si>
  <si>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</si>
  <si>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</si>
  <si>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</si>
  <si>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</si>
  <si>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</si>
  <si>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</si>
  <si>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</si>
  <si>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</si>
  <si>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</si>
  <si>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</si>
  <si>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</si>
  <si>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</si>
  <si>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</si>
  <si>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</si>
  <si>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</si>
  <si>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</si>
  <si>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</si>
  <si>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</si>
  <si>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</si>
  <si>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</si>
  <si>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</si>
  <si>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</si>
  <si>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</si>
  <si>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</si>
  <si>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</si>
  <si>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</si>
  <si>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</si>
  <si>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</si>
  <si>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</si>
  <si>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</si>
  <si>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</si>
  <si>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</si>
  <si>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</si>
  <si>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</si>
  <si>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</si>
  <si>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</si>
  <si>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</si>
  <si>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</si>
  <si>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</si>
  <si>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</si>
  <si>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</si>
  <si>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</si>
  <si>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</si>
  <si>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</si>
  <si>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</si>
  <si>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</si>
  <si>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</si>
  <si>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</si>
  <si>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</si>
  <si>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</si>
  <si>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</si>
  <si>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</si>
  <si>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</si>
  <si>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</si>
  <si>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</si>
  <si>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</si>
  <si>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</si>
  <si>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</si>
  <si>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</si>
  <si>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</si>
  <si>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</si>
  <si>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</si>
  <si>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</si>
  <si>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</si>
  <si>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</si>
  <si>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</si>
  <si>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</si>
  <si>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</si>
  <si>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</si>
  <si>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</si>
  <si>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</si>
  <si>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</si>
  <si>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</si>
  <si>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</si>
  <si>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</si>
  <si>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</si>
  <si>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</si>
  <si>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</si>
  <si>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</si>
  <si>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</si>
  <si>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</si>
  <si>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</si>
  <si>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</si>
  <si>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</si>
  <si>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</si>
  <si>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</si>
  <si>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</si>
  <si>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</si>
  <si>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</si>
  <si>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</si>
  <si>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</si>
  <si>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</si>
  <si>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</si>
  <si>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</si>
  <si>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</si>
  <si>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</si>
  <si>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</si>
  <si>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</si>
  <si>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</si>
  <si>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</si>
  <si>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</si>
  <si>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</si>
  <si>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</si>
  <si>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</si>
  <si>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</si>
  <si>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</si>
  <si>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</si>
  <si>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</si>
  <si>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</si>
  <si>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</si>
  <si>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</si>
  <si>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</si>
  <si>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</si>
  <si>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</si>
  <si>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</si>
  <si>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</si>
  <si>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</si>
  <si>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</si>
  <si>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</si>
  <si>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</si>
  <si>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</si>
  <si>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</si>
  <si>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</si>
  <si>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</si>
  <si>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</si>
  <si>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</si>
  <si>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</si>
  <si>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</si>
  <si>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</si>
  <si>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</si>
  <si>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</si>
  <si>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</si>
  <si>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</si>
  <si>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</si>
  <si>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</si>
  <si>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</si>
  <si>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</si>
  <si>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</si>
  <si>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</si>
  <si>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</si>
  <si>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</si>
  <si>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</si>
  <si>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</si>
  <si>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</si>
  <si>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</si>
  <si>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</si>
  <si>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</si>
  <si>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</si>
  <si>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</si>
  <si>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</si>
  <si>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</si>
  <si>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</si>
  <si>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</si>
  <si>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</si>
  <si>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</si>
  <si>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</si>
  <si>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</si>
  <si>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</si>
  <si>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</si>
  <si>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</si>
  <si>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</si>
  <si>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</si>
  <si>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</si>
  <si>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</si>
  <si>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</si>
  <si>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</si>
  <si>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</si>
  <si>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</si>
  <si>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</si>
  <si>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</si>
  <si>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</si>
  <si>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</si>
  <si>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</si>
  <si>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</si>
  <si>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</si>
  <si>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</si>
  <si>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</si>
  <si>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</si>
  <si>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</si>
  <si>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</si>
  <si>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</si>
  <si>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</si>
  <si>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</si>
  <si>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</si>
  <si>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</si>
  <si>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</si>
  <si>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</si>
  <si>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</si>
  <si>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</si>
  <si>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</si>
  <si>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</si>
  <si>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</si>
  <si>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</si>
  <si>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</si>
  <si>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</si>
  <si>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</si>
  <si>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</si>
  <si>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</si>
  <si>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</si>
  <si>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</si>
  <si>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</si>
  <si>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</si>
  <si>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</si>
  <si>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</si>
  <si>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</si>
  <si>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</si>
  <si>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</si>
  <si>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</si>
  <si>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</si>
  <si>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</si>
  <si>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</si>
  <si>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</si>
  <si>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</si>
  <si>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</si>
  <si>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</si>
  <si>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</si>
  <si>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</si>
  <si>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</si>
  <si>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</si>
  <si>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</si>
  <si>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</si>
  <si>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</si>
  <si>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</si>
  <si>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</si>
  <si>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</si>
  <si>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</si>
  <si>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</si>
  <si>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</si>
  <si>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</si>
  <si>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</si>
  <si>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</si>
  <si>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</si>
  <si>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</si>
  <si>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</si>
  <si>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</si>
  <si>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</si>
  <si>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</si>
  <si>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</si>
  <si>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</si>
  <si>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</si>
  <si>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</si>
  <si>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</si>
  <si>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</si>
  <si>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</si>
  <si>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</si>
  <si>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</si>
  <si>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</si>
  <si>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</si>
  <si>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</si>
  <si>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</si>
  <si>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</si>
  <si>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</si>
  <si>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</si>
  <si>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</si>
  <si>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</si>
  <si>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</si>
  <si>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</si>
  <si>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</si>
  <si>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</si>
  <si>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</si>
  <si>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</si>
  <si>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</si>
  <si>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</si>
  <si>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</si>
  <si>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</si>
  <si>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</si>
  <si>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</si>
  <si>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</si>
  <si>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</si>
  <si>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</si>
  <si>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</si>
  <si>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</si>
  <si>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</si>
  <si>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</si>
  <si>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</si>
  <si>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</si>
  <si>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</si>
  <si>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</si>
  <si>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</si>
  <si>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</si>
  <si>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</si>
  <si>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</si>
  <si>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</si>
  <si>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</si>
  <si>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</si>
  <si>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</si>
  <si>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</si>
  <si>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</si>
  <si>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</si>
  <si>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</si>
  <si>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</si>
  <si>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</si>
  <si>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</si>
  <si>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</si>
  <si>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</si>
  <si>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</si>
  <si>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</si>
  <si>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</si>
  <si>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</si>
  <si>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</si>
  <si>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</si>
  <si>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</si>
  <si>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</si>
  <si>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</si>
  <si>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</si>
  <si>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</si>
  <si>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</si>
  <si>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</si>
  <si>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</si>
  <si>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</si>
  <si>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</si>
  <si>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</si>
  <si>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</si>
  <si>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</si>
  <si>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</si>
  <si>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</si>
  <si>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</si>
  <si>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</si>
  <si>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</si>
  <si>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</si>
  <si>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</si>
  <si>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</si>
  <si>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</si>
  <si>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</si>
  <si>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</si>
  <si>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</si>
  <si>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</si>
  <si>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</si>
  <si>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</si>
  <si>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</si>
  <si>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</si>
  <si>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</si>
  <si>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</si>
  <si>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</si>
  <si>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</si>
  <si>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</si>
  <si>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</si>
  <si>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</si>
  <si>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</si>
  <si>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</si>
  <si>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</si>
  <si>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</si>
  <si>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</si>
  <si>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</si>
  <si>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</si>
  <si>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</si>
  <si>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</si>
  <si>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</si>
  <si>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</si>
  <si>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</si>
  <si>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</si>
  <si>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</si>
  <si>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</si>
  <si>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</si>
  <si>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</si>
  <si>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</si>
  <si>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</si>
  <si>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</si>
  <si>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</si>
  <si>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</si>
  <si>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</si>
  <si>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</si>
  <si>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</si>
  <si>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</si>
  <si>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</si>
  <si>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</si>
  <si>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</si>
  <si>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</si>
  <si>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</si>
  <si>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</si>
  <si>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</si>
  <si>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</si>
  <si>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</si>
  <si>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</si>
  <si>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</si>
  <si>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</si>
  <si>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</si>
  <si>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</si>
  <si>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</si>
  <si>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</si>
  <si>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</si>
  <si>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</si>
  <si>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</si>
  <si>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</si>
  <si>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</si>
  <si>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</si>
  <si>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</si>
  <si>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</si>
  <si>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</si>
  <si>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</si>
  <si>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</si>
  <si>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</si>
  <si>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</si>
  <si>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</si>
  <si>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</si>
  <si>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</si>
  <si>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</si>
  <si>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</si>
  <si>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</si>
  <si>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</si>
  <si>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</si>
  <si>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</si>
  <si>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</si>
  <si>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</si>
  <si>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</si>
  <si>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</si>
  <si>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</si>
  <si>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</si>
  <si>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</si>
  <si>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</si>
  <si>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</si>
  <si>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</si>
  <si>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</si>
  <si>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</si>
  <si>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</si>
  <si>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</si>
  <si>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</si>
  <si>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</si>
  <si>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</si>
  <si>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</si>
  <si>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</si>
  <si>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</si>
  <si>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</si>
  <si>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</si>
  <si>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</si>
  <si>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</si>
  <si>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</si>
  <si>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</si>
  <si>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</si>
  <si>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</si>
  <si>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</si>
  <si>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</si>
  <si>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</si>
  <si>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</si>
  <si>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</si>
  <si>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</si>
  <si>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</si>
  <si>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</si>
  <si>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</si>
  <si>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</si>
  <si>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</si>
  <si>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</si>
  <si>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</si>
  <si>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</si>
  <si>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</si>
  <si>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</si>
  <si>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</si>
  <si>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</si>
  <si>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</si>
  <si>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</si>
  <si>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</si>
  <si>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</si>
  <si>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</si>
  <si>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</si>
  <si>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</si>
  <si>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</si>
  <si>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</si>
  <si>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</si>
  <si>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</si>
  <si>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</si>
  <si>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</si>
  <si>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</si>
  <si>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</si>
  <si>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</si>
  <si>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</si>
  <si>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</si>
  <si>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</si>
  <si>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</si>
  <si>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</si>
  <si>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</si>
  <si>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</si>
  <si>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</si>
  <si>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</si>
  <si>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</si>
  <si>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</si>
  <si>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</si>
  <si>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</si>
  <si>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</si>
  <si>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</si>
  <si>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</si>
  <si>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</si>
  <si>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</si>
  <si>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</si>
  <si>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</si>
  <si>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</si>
  <si>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</si>
  <si>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</si>
  <si>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</si>
  <si>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</si>
  <si>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</si>
  <si>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</si>
  <si>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</si>
  <si>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</si>
  <si>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</si>
  <si>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</si>
  <si>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</si>
  <si>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</si>
  <si>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</si>
  <si>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</si>
  <si>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</si>
  <si>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</si>
  <si>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</si>
  <si>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</si>
  <si>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</si>
  <si>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</si>
  <si>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</si>
  <si>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</si>
  <si>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</si>
  <si>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</si>
  <si>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</si>
  <si>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</si>
  <si>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</si>
  <si>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</si>
  <si>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</si>
  <si>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</si>
  <si>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</si>
  <si>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</si>
  <si>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</si>
  <si>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</si>
  <si>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</si>
  <si>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</si>
  <si>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</si>
  <si>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</si>
  <si>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</si>
  <si>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</si>
  <si>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</si>
  <si>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</si>
  <si>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</si>
  <si>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</si>
  <si>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</si>
  <si>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</si>
  <si>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</si>
  <si>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</si>
  <si>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</si>
  <si>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</si>
  <si>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</si>
  <si>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</si>
  <si>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</si>
  <si>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</si>
  <si>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</si>
  <si>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</si>
  <si>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</si>
  <si>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</si>
  <si>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</si>
  <si>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</si>
  <si>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</si>
  <si>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</si>
  <si>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</si>
  <si>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</si>
  <si>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</si>
  <si>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</si>
  <si>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</si>
  <si>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</si>
  <si>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</si>
  <si>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</si>
  <si>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</si>
  <si>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</si>
  <si>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</si>
  <si>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</si>
  <si>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</si>
  <si>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</si>
  <si>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</si>
  <si>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</si>
  <si>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</si>
  <si>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</si>
  <si>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</si>
  <si>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</si>
  <si>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</si>
  <si>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</si>
  <si>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</si>
  <si>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</si>
  <si>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</si>
  <si>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</si>
  <si>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</si>
  <si>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</si>
  <si>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</si>
  <si>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</si>
  <si>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</si>
  <si>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</si>
  <si>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</si>
  <si>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</si>
  <si>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</si>
  <si>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</si>
  <si>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</si>
  <si>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</si>
  <si>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</si>
  <si>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</si>
  <si>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</si>
  <si>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</si>
  <si>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</si>
  <si>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</si>
  <si>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</si>
  <si>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</si>
  <si>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</si>
  <si>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</si>
  <si>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</si>
  <si>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</si>
  <si>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</si>
  <si>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</si>
  <si>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</si>
  <si>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</si>
  <si>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</si>
  <si>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</si>
  <si>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</si>
  <si>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</si>
  <si>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</si>
  <si>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</si>
  <si>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</si>
  <si>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</si>
  <si>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</si>
  <si>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</si>
  <si>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</si>
  <si>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</si>
  <si>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</si>
  <si>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</si>
  <si>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</si>
  <si>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</si>
  <si>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</si>
  <si>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</si>
  <si>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</si>
  <si>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</si>
  <si>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</si>
  <si>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</si>
  <si>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</si>
  <si>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</si>
  <si>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</si>
  <si>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</si>
  <si>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</si>
  <si>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</si>
  <si>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</si>
  <si>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</si>
  <si>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</si>
  <si>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</si>
  <si>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</si>
  <si>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</si>
  <si>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</si>
  <si>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</si>
  <si>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</si>
  <si>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</si>
  <si>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</si>
  <si>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</si>
  <si>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</si>
  <si>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</si>
  <si>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</si>
  <si>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</si>
  <si>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</si>
  <si>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</si>
  <si>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</si>
  <si>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</si>
  <si>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</si>
  <si>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</si>
  <si>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</si>
  <si>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</si>
  <si>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</si>
  <si>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</si>
  <si>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</si>
  <si>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</si>
  <si>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</si>
  <si>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</si>
  <si>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</si>
  <si>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</si>
  <si>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</si>
  <si>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</si>
  <si>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</si>
  <si>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</si>
  <si>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</si>
  <si>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</si>
  <si>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</si>
  <si>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</si>
  <si>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</si>
  <si>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</si>
  <si>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</si>
  <si>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</si>
  <si>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</si>
  <si>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</si>
  <si>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</si>
  <si>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</si>
  <si>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</si>
  <si>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</si>
  <si>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</si>
  <si>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</si>
  <si>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</si>
  <si>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</si>
  <si>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</si>
  <si>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</si>
  <si>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</si>
  <si>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</si>
  <si>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</si>
  <si>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</si>
  <si>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</si>
  <si>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</si>
  <si>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</si>
  <si>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</si>
  <si>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</si>
  <si>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</si>
  <si>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</si>
  <si>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</si>
  <si>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</si>
  <si>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</si>
  <si>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</si>
  <si>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</si>
  <si>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</si>
  <si>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</si>
  <si>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</si>
  <si>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</si>
  <si>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</si>
  <si>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</si>
  <si>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</si>
  <si>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</si>
  <si>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</si>
  <si>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</si>
  <si>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</si>
  <si>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</si>
  <si>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</si>
  <si>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</si>
  <si>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</si>
  <si>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</si>
  <si>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</si>
  <si>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</si>
  <si>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</si>
  <si>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</si>
  <si>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</si>
  <si>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</si>
  <si>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</si>
  <si>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</si>
  <si>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</si>
  <si>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</si>
  <si>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</si>
  <si>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</si>
  <si>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</si>
  <si>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</si>
  <si>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</si>
  <si>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</si>
  <si>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</si>
  <si>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</si>
  <si>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</si>
  <si>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</si>
  <si>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</si>
  <si>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</si>
  <si>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</si>
  <si>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</si>
  <si>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</si>
  <si>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</si>
  <si>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</si>
  <si>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</si>
  <si>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</si>
  <si>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</si>
  <si>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</si>
  <si>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</si>
  <si>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</si>
  <si>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</si>
  <si>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</si>
  <si>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</si>
  <si>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</si>
  <si>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</si>
  <si>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</si>
  <si>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</si>
  <si>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</si>
  <si>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</si>
  <si>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</si>
  <si>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</si>
  <si>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</si>
  <si>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</si>
  <si>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</si>
  <si>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</si>
  <si>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</si>
  <si>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</si>
  <si>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</si>
  <si>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</si>
  <si>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</si>
  <si>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</si>
  <si>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</si>
  <si>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</si>
  <si>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</si>
  <si>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</si>
  <si>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</si>
  <si>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</si>
  <si>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</si>
  <si>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</si>
  <si>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</si>
  <si>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</si>
  <si>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</si>
  <si>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</si>
  <si>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</si>
  <si>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</si>
  <si>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</si>
  <si>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</si>
  <si>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</si>
  <si>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</si>
  <si>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</si>
  <si>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</si>
  <si>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</si>
  <si>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</si>
  <si>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</si>
  <si>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</si>
  <si>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</si>
  <si>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</si>
  <si>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</si>
  <si>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</si>
  <si>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</si>
  <si>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</si>
  <si>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</si>
  <si>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</si>
  <si>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</si>
  <si>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</si>
  <si>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</si>
  <si>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</si>
  <si>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</si>
  <si>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</si>
  <si>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</si>
  <si>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</si>
  <si>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</si>
  <si>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</si>
  <si>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</si>
  <si>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</si>
  <si>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</si>
  <si>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</si>
  <si>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</si>
  <si>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</si>
  <si>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</si>
  <si>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</si>
  <si>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</si>
  <si>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</si>
  <si>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</si>
  <si>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</si>
  <si>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</si>
  <si>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</si>
  <si>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</si>
  <si>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</si>
  <si>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</si>
  <si>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</si>
  <si>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</si>
  <si>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</si>
  <si>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</si>
  <si>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</si>
  <si>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</si>
  <si>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</si>
  <si>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</si>
  <si>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</si>
  <si>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</si>
  <si>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</si>
  <si>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</si>
  <si>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</si>
  <si>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</si>
  <si>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</si>
  <si>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</si>
  <si>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</si>
  <si>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</si>
  <si>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</si>
  <si>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</si>
  <si>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</si>
  <si>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</si>
  <si>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</si>
  <si>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</si>
  <si>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</si>
  <si>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</si>
  <si>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</si>
  <si>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</si>
  <si>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</si>
  <si>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</si>
  <si>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</si>
  <si>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</si>
  <si>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</si>
  <si>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</si>
  <si>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</si>
  <si>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</si>
  <si>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</si>
  <si>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</si>
  <si>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</si>
  <si>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</si>
  <si>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</si>
  <si>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</si>
  <si>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</si>
  <si>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</si>
  <si>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</si>
  <si>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</si>
  <si>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</si>
  <si>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</si>
  <si>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</si>
  <si>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</si>
  <si>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</si>
  <si>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</si>
  <si>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</si>
  <si>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</si>
  <si>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</si>
  <si>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</si>
  <si>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</si>
  <si>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</si>
  <si>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</si>
  <si>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</si>
  <si>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</si>
  <si>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</si>
  <si>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</si>
  <si>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</si>
  <si>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</si>
  <si>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</si>
  <si>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</si>
  <si>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</si>
  <si>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</si>
  <si>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</si>
  <si>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</si>
  <si>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</si>
  <si>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</si>
  <si>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</si>
  <si>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</si>
  <si>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</si>
  <si>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</si>
  <si>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</si>
  <si>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</si>
  <si>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</si>
  <si>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</si>
  <si>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</si>
  <si>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</si>
  <si>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</si>
  <si>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</si>
  <si>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</si>
  <si>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</si>
  <si>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</si>
  <si>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</si>
  <si>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</si>
  <si>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</si>
  <si>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</si>
  <si>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</si>
  <si>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</si>
  <si>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</si>
  <si>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</si>
  <si>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</si>
  <si>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</si>
  <si>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</si>
  <si>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</si>
  <si>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</si>
  <si>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</si>
  <si>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</si>
  <si>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</si>
  <si>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</si>
  <si>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</si>
  <si>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</si>
  <si>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</si>
  <si>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</si>
  <si>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</si>
  <si>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</si>
  <si>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</si>
  <si>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</si>
  <si>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</si>
  <si>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</si>
  <si>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</si>
  <si>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</si>
  <si>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</si>
  <si>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</si>
  <si>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</si>
  <si>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</si>
  <si>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</si>
  <si>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</si>
  <si>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</si>
  <si>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</si>
  <si>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</si>
  <si>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</si>
  <si>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</si>
  <si>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</si>
  <si>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</si>
  <si>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</si>
  <si>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</si>
  <si>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</si>
  <si>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</si>
  <si>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</si>
  <si>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</si>
  <si>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</si>
  <si>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</si>
  <si>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</si>
  <si>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</si>
  <si>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</si>
  <si>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</si>
  <si>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</si>
  <si>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</si>
  <si>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</si>
  <si>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</si>
  <si>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</si>
  <si>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</si>
  <si>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</si>
  <si>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</si>
  <si>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</si>
  <si>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</si>
  <si>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</si>
  <si>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</si>
  <si>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</si>
  <si>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</si>
  <si>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</si>
  <si>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</si>
  <si>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</si>
  <si>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</si>
  <si>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</si>
  <si>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</si>
  <si>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</si>
  <si>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</si>
  <si>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</si>
  <si>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</si>
  <si>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</si>
  <si>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</si>
  <si>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</si>
  <si>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</si>
  <si>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</si>
  <si>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</si>
  <si>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</si>
  <si>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</si>
  <si>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</si>
  <si>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</si>
  <si>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</si>
  <si>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</si>
  <si>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</si>
  <si>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</si>
  <si>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</si>
  <si>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</si>
  <si>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</si>
  <si>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</si>
  <si>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</si>
  <si>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</si>
  <si>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</si>
  <si>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</si>
  <si>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</si>
  <si>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</si>
  <si>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</si>
  <si>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</si>
  <si>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</si>
  <si>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</si>
  <si>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</si>
  <si>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</si>
  <si>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</si>
  <si>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</si>
  <si>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</si>
  <si>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</si>
  <si>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</si>
  <si>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</si>
  <si>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</si>
  <si>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</si>
  <si>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</si>
  <si>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</si>
  <si>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</si>
  <si>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</si>
  <si>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</si>
  <si>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</si>
  <si>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</si>
  <si>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</si>
  <si>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</si>
  <si>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</si>
  <si>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</si>
  <si>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</si>
  <si>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</si>
  <si>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</si>
  <si>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</si>
  <si>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</si>
  <si>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</si>
  <si>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</si>
  <si>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</si>
  <si>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</si>
  <si>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</si>
  <si>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</si>
  <si>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</si>
  <si>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</si>
  <si>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</si>
  <si>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</si>
  <si>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</si>
  <si>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</si>
  <si>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</si>
  <si>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</si>
  <si>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</si>
  <si>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</si>
  <si>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</si>
  <si>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</si>
  <si>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</si>
  <si>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</si>
  <si>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</si>
  <si>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</si>
  <si>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</si>
  <si>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</si>
  <si>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</si>
  <si>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</si>
  <si>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</si>
  <si>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</si>
  <si>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</si>
  <si>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</si>
  <si>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</si>
  <si>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</si>
  <si>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</si>
  <si>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</si>
  <si>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</si>
  <si>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</si>
  <si>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</si>
  <si>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</si>
  <si>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</si>
  <si>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</si>
  <si>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</si>
  <si>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</si>
  <si>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</si>
  <si>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</si>
  <si>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</si>
  <si>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</si>
  <si>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</si>
  <si>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</si>
  <si>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</si>
  <si>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</si>
  <si>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</si>
  <si>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</si>
  <si>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</si>
  <si>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</si>
  <si>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</si>
  <si>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</si>
  <si>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</si>
  <si>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</si>
  <si>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</si>
  <si>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</si>
  <si>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</si>
  <si>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</si>
  <si>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</si>
  <si>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</si>
  <si>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</si>
  <si>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</si>
  <si>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</si>
  <si>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</si>
  <si>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</si>
  <si>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</si>
  <si>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</si>
  <si>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</si>
  <si>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</si>
  <si>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</si>
  <si>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</si>
  <si>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</si>
  <si>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</si>
  <si>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</si>
  <si>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</si>
  <si>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</si>
  <si>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</si>
  <si>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</si>
  <si>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</si>
  <si>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</si>
  <si>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</si>
  <si>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</si>
  <si>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</si>
  <si>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</si>
  <si>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</si>
  <si>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</si>
  <si>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</si>
  <si>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</si>
  <si>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</si>
  <si>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</si>
  <si>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</si>
  <si>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</si>
  <si>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</si>
  <si>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</si>
  <si>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</si>
  <si>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</si>
  <si>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</si>
  <si>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</si>
  <si>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</si>
  <si>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</si>
  <si>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</si>
  <si>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</si>
  <si>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</si>
  <si>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</si>
  <si>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</si>
  <si>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</si>
  <si>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</si>
  <si>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</si>
  <si>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</si>
  <si>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</si>
  <si>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</si>
  <si>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</si>
  <si>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</si>
  <si>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</si>
  <si>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</si>
  <si>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</si>
  <si>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</si>
  <si>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</si>
  <si>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</si>
  <si>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</si>
  <si>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</si>
  <si>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</si>
  <si>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</si>
  <si>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</si>
  <si>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</si>
  <si>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</si>
  <si>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</si>
  <si>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</si>
  <si>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</si>
  <si>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</si>
  <si>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</si>
  <si>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</si>
  <si>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</si>
  <si>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</si>
  <si>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</si>
  <si>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</si>
  <si>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</si>
  <si>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</si>
  <si>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</si>
  <si>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</si>
  <si>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</si>
  <si>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</si>
  <si>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</si>
  <si>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</si>
  <si>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</si>
  <si>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</si>
  <si>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</si>
  <si>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</si>
  <si>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</si>
  <si>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</si>
  <si>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</si>
  <si>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</si>
  <si>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</si>
  <si>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</si>
  <si>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</si>
  <si>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</si>
  <si>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</si>
  <si>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</si>
  <si>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</si>
  <si>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</si>
  <si>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</si>
  <si>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</si>
  <si>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</si>
  <si>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</si>
  <si>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</si>
  <si>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</si>
  <si>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</si>
  <si>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</si>
  <si>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</si>
  <si>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</si>
  <si>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</si>
  <si>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</si>
  <si>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</si>
  <si>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</si>
  <si>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</si>
  <si>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</si>
  <si>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</si>
  <si>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</si>
  <si>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</si>
  <si>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</si>
  <si>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</si>
  <si>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</si>
  <si>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</si>
  <si>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</si>
  <si>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</si>
  <si>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</si>
  <si>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</si>
  <si>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</si>
  <si>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</si>
  <si>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</si>
  <si>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</si>
  <si>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</si>
  <si>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</si>
  <si>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</si>
  <si>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</si>
  <si>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</si>
  <si>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</si>
  <si>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</si>
  <si>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</si>
  <si>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</si>
  <si>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</si>
  <si>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</si>
  <si>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</si>
  <si>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</si>
  <si>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</si>
  <si>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</si>
  <si>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</si>
  <si>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</si>
  <si>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</si>
  <si>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</si>
  <si>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</si>
  <si>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</si>
  <si>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</si>
  <si>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</si>
  <si>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</si>
  <si>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</si>
  <si>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</si>
  <si>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</si>
  <si>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</si>
  <si>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</si>
  <si>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</si>
  <si>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</si>
  <si>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</si>
  <si>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</si>
  <si>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</si>
  <si>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</si>
  <si>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</si>
  <si>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</si>
  <si>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</si>
  <si>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</si>
  <si>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</si>
  <si>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</si>
  <si>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</si>
  <si>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</si>
  <si>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</si>
  <si>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</si>
  <si>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</si>
  <si>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</si>
  <si>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</si>
  <si>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</si>
  <si>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</si>
  <si>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</si>
  <si>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</si>
  <si>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</si>
  <si>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</si>
  <si>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</si>
  <si>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</si>
  <si>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</si>
  <si>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</si>
  <si>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</si>
  <si>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</si>
  <si>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</si>
  <si>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</si>
  <si>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</si>
  <si>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</si>
  <si>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</si>
  <si>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</si>
  <si>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</si>
  <si>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</si>
  <si>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</si>
  <si>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</si>
  <si>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</si>
  <si>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</si>
  <si>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</si>
  <si>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</si>
  <si>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</si>
  <si>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</si>
  <si>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</si>
  <si>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</si>
  <si>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</si>
  <si>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</si>
  <si>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</si>
  <si>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</si>
  <si>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</si>
  <si>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</si>
  <si>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</si>
  <si>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</si>
  <si>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</si>
  <si>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</si>
  <si>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</si>
  <si>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</si>
  <si>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</si>
  <si>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</si>
  <si>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</si>
  <si>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</si>
  <si>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</si>
  <si>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</si>
  <si>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</si>
  <si>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</si>
  <si>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</si>
  <si>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</si>
  <si>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</si>
  <si>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</si>
  <si>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</si>
  <si>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</si>
  <si>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</si>
  <si>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</si>
  <si>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</si>
  <si>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</si>
  <si>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</si>
  <si>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</si>
  <si>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</si>
  <si>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</si>
  <si>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</si>
  <si>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</si>
  <si>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</si>
  <si>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</si>
  <si>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</si>
  <si>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</si>
  <si>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</si>
  <si>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</si>
  <si>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</si>
  <si>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</si>
  <si>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</si>
  <si>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</si>
  <si>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</si>
  <si>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</si>
  <si>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</si>
  <si>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</si>
  <si>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</si>
  <si>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</si>
  <si>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</si>
  <si>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</si>
  <si>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</si>
  <si>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</si>
  <si>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</si>
  <si>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</si>
  <si>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</si>
  <si>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</si>
  <si>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</si>
  <si>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</si>
  <si>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</si>
  <si>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</si>
  <si>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</si>
  <si>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</si>
  <si>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</si>
  <si>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</si>
  <si>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</si>
  <si>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</si>
  <si>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</si>
  <si>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</si>
  <si>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</si>
  <si>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</si>
  <si>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</si>
  <si>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</si>
  <si>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</si>
  <si>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</si>
  <si>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</si>
  <si>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</si>
  <si>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</si>
  <si>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</si>
  <si>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</si>
  <si>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</si>
  <si>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</si>
  <si>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</si>
  <si>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</si>
  <si>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</si>
  <si>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</si>
  <si>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</si>
  <si>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</si>
  <si>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</si>
  <si>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</si>
  <si>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</si>
  <si>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</si>
  <si>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</si>
  <si>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</si>
  <si>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</si>
  <si>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</si>
  <si>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</si>
  <si>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</si>
  <si>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</si>
  <si>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</si>
  <si>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</si>
  <si>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</si>
  <si>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</si>
  <si>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</si>
  <si>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</si>
  <si>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</si>
  <si>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</si>
  <si>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</si>
  <si>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</si>
  <si>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</si>
  <si>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</si>
  <si>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</si>
  <si>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</si>
  <si>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</si>
  <si>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</si>
  <si>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</si>
  <si>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</si>
  <si>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</si>
  <si>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</si>
  <si>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</si>
  <si>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</si>
  <si>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</si>
  <si>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</si>
  <si>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</si>
  <si>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</si>
  <si>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</si>
  <si>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</si>
  <si>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</si>
  <si>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</si>
  <si>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</si>
  <si>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</si>
  <si>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</si>
  <si>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</si>
  <si>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</si>
  <si>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</si>
  <si>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</si>
  <si>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</si>
  <si>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</si>
  <si>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</si>
  <si>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</si>
  <si>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</si>
  <si>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</si>
  <si>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</si>
  <si>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</si>
  <si>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</si>
  <si>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</si>
  <si>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</si>
  <si>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</si>
  <si>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</si>
  <si>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</si>
  <si>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</si>
  <si>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</si>
  <si>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</si>
  <si>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</si>
  <si>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</si>
  <si>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</si>
  <si>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</si>
  <si>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</si>
  <si>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</si>
  <si>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</si>
  <si>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</si>
  <si>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</si>
  <si>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</si>
  <si>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</si>
  <si>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</si>
  <si>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</si>
  <si>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</si>
  <si>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</si>
  <si>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</si>
  <si>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</si>
  <si>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</si>
  <si>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</si>
  <si>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</si>
  <si>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</si>
  <si>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</si>
  <si>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</si>
  <si>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</si>
  <si>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</si>
  <si>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</si>
  <si>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</si>
  <si>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</si>
  <si>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</si>
  <si>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</si>
  <si>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</si>
  <si>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</si>
  <si>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</si>
  <si>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</si>
  <si>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</si>
  <si>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</si>
  <si>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</si>
  <si>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</si>
  <si>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</si>
  <si>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</si>
  <si>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</si>
  <si>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</si>
  <si>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</si>
  <si>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</si>
  <si>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</si>
  <si>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</si>
  <si>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</si>
  <si>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</si>
  <si>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</si>
  <si>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</si>
  <si>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</si>
  <si>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</si>
  <si>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</si>
  <si>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</si>
  <si>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</si>
  <si>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</si>
  <si>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</si>
  <si>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</si>
  <si>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</si>
  <si>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</si>
  <si>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</si>
  <si>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</si>
  <si>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</si>
  <si>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</si>
  <si>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</si>
  <si>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</si>
  <si>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</si>
  <si>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</si>
  <si>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</si>
  <si>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</si>
  <si>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</si>
  <si>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</si>
  <si>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</si>
  <si>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</si>
  <si>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</si>
  <si>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</si>
  <si>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</si>
  <si>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</si>
  <si>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</si>
  <si>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</si>
  <si>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</si>
  <si>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</si>
  <si>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</si>
  <si>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</si>
  <si>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</si>
  <si>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</si>
  <si>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</si>
  <si>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</si>
  <si>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</si>
  <si>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</si>
  <si>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</si>
  <si>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</si>
  <si>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</si>
  <si>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</si>
  <si>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</si>
  <si>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</si>
  <si>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</si>
  <si>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</si>
  <si>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</si>
  <si>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</si>
  <si>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</si>
  <si>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</si>
  <si>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</si>
  <si>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</si>
  <si>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</si>
  <si>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</si>
  <si>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</si>
  <si>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</si>
  <si>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</si>
  <si>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</si>
  <si>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</si>
  <si>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</si>
  <si>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</si>
  <si>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</si>
  <si>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</si>
  <si>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</si>
  <si>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</si>
  <si>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</si>
  <si>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</si>
  <si>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</si>
  <si>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</si>
  <si>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</si>
  <si>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</si>
  <si>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</si>
  <si>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</si>
  <si>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</si>
  <si>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</si>
  <si>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</si>
  <si>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</si>
  <si>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</si>
  <si>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</si>
  <si>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</si>
  <si>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</si>
  <si>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</si>
  <si>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</si>
  <si>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</si>
  <si>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</si>
  <si>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</si>
  <si>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</si>
  <si>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</si>
  <si>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</si>
  <si>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</si>
  <si>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</si>
  <si>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</si>
  <si>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</si>
  <si>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</si>
  <si>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</si>
  <si>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</si>
  <si>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</si>
  <si>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</si>
  <si>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</si>
  <si>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</si>
  <si>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</si>
  <si>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</si>
  <si>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</si>
  <si>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</si>
  <si>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</si>
  <si>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</si>
  <si>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</si>
  <si>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</si>
  <si>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</si>
  <si>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</si>
  <si>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</si>
  <si>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</si>
  <si>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</si>
  <si>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</si>
  <si>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</si>
  <si>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</si>
  <si>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</si>
  <si>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</si>
  <si>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</si>
  <si>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</si>
  <si>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</si>
  <si>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</si>
  <si>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</si>
  <si>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</si>
  <si>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</si>
  <si>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</si>
  <si>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</si>
  <si>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</si>
  <si>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</si>
  <si>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</si>
  <si>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</si>
  <si>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</si>
  <si>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</si>
  <si>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</si>
  <si>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</si>
  <si>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</si>
  <si>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</si>
  <si>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</si>
  <si>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</si>
  <si>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</si>
  <si>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</si>
  <si>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</si>
  <si>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</si>
  <si>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</si>
  <si>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</si>
  <si>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</si>
  <si>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</si>
  <si>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</si>
  <si>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</si>
  <si>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</si>
  <si>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</si>
  <si>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</si>
  <si>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</si>
  <si>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</si>
  <si>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</si>
  <si>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</si>
  <si>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</si>
  <si>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</si>
  <si>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</si>
  <si>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</si>
  <si>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</si>
  <si>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</si>
  <si>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</si>
  <si>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</si>
  <si>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</si>
  <si>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</si>
  <si>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</si>
  <si>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</si>
  <si>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</si>
  <si>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</si>
  <si>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</si>
  <si>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</si>
  <si>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</si>
  <si>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</si>
  <si>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</si>
  <si>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</si>
  <si>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</si>
  <si>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</si>
  <si>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</si>
  <si>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</si>
  <si>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</si>
  <si>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</si>
  <si>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</si>
  <si>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</si>
  <si>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</si>
  <si>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</si>
  <si>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</si>
  <si>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</si>
  <si>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</si>
  <si>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</si>
  <si>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</si>
  <si>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</si>
  <si>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</si>
  <si>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</si>
  <si>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</si>
  <si>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</si>
  <si>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</si>
  <si>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</si>
  <si>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</si>
  <si>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</si>
  <si>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</si>
  <si>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</si>
  <si>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</si>
  <si>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</si>
  <si>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</si>
  <si>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</si>
  <si>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</si>
  <si>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</si>
  <si>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</si>
  <si>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</si>
  <si>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</si>
  <si>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</si>
  <si>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</si>
  <si>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</si>
  <si>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</si>
  <si>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</si>
  <si>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</si>
  <si>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</si>
  <si>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</si>
  <si>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</si>
  <si>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</si>
  <si>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</si>
  <si>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</si>
  <si>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</si>
  <si>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</si>
  <si>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</si>
  <si>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</si>
  <si>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</si>
  <si>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</si>
  <si>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</si>
  <si>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</si>
  <si>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</si>
  <si>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</si>
  <si>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</si>
  <si>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</si>
  <si>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</si>
  <si>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</si>
  <si>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</si>
  <si>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</si>
  <si>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</si>
  <si>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</si>
  <si>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</si>
  <si>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</si>
  <si>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</si>
  <si>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</si>
  <si>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</si>
  <si>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</si>
  <si>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</si>
  <si>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</si>
  <si>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</si>
  <si>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</si>
  <si>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</si>
  <si>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</si>
  <si>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</si>
  <si>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</si>
  <si>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</si>
  <si>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</si>
  <si>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</si>
  <si>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</si>
  <si>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</si>
  <si>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</si>
  <si>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</si>
  <si>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</si>
  <si>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</si>
  <si>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</si>
  <si>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</si>
  <si>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</si>
  <si>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</si>
  <si>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</si>
  <si>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</si>
  <si>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</si>
  <si>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</si>
  <si>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</si>
  <si>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</si>
  <si>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</si>
  <si>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</si>
  <si>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</si>
  <si>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</si>
  <si>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</si>
  <si>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</si>
  <si>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</si>
  <si>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</si>
  <si>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</si>
  <si>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</si>
  <si>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</si>
  <si>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</si>
  <si>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</si>
  <si>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</si>
  <si>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</si>
  <si>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</si>
  <si>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</si>
  <si>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</si>
  <si>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</si>
  <si>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</si>
  <si>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</si>
  <si>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</si>
  <si>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</si>
  <si>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</si>
  <si>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</si>
  <si>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</si>
  <si>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</si>
  <si>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</si>
  <si>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</si>
  <si>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</si>
  <si>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</si>
  <si>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</si>
  <si>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</si>
  <si>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</si>
  <si>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</si>
  <si>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</si>
  <si>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</si>
  <si>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</si>
  <si>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</si>
  <si>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</si>
  <si>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</si>
  <si>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</si>
  <si>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</si>
  <si>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</si>
  <si>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</si>
  <si>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</si>
  <si>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</si>
  <si>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</si>
  <si>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</si>
  <si>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</si>
  <si>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</si>
  <si>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</si>
  <si>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</si>
  <si>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</si>
  <si>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</si>
  <si>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</si>
  <si>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</si>
  <si>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</si>
  <si>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</si>
  <si>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</si>
  <si>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</si>
  <si>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</si>
  <si>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</si>
  <si>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</si>
  <si>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</si>
  <si>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</si>
  <si>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</si>
  <si>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</si>
  <si>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</si>
  <si>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</si>
  <si>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</si>
  <si>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</si>
  <si>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</si>
  <si>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</si>
  <si>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</si>
  <si>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</si>
  <si>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</si>
  <si>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</si>
  <si>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</si>
  <si>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</si>
  <si>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</si>
  <si>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</si>
  <si>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</si>
  <si>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</si>
  <si>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</si>
  <si>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</si>
  <si>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</si>
  <si>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</si>
  <si>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</si>
  <si>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</si>
  <si>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</si>
  <si>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</si>
  <si>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</si>
  <si>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</si>
  <si>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</si>
  <si>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</si>
  <si>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</si>
  <si>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</si>
  <si>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</si>
  <si>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</si>
  <si>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</si>
  <si>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</si>
  <si>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</si>
  <si>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</si>
  <si>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</si>
  <si>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</si>
  <si>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</si>
  <si>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</si>
  <si>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</si>
  <si>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</si>
  <si>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</si>
  <si>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</si>
  <si>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</si>
  <si>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</si>
  <si>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</si>
  <si>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</si>
  <si>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</si>
  <si>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</si>
  <si>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</si>
  <si>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</si>
  <si>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</si>
  <si>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</si>
  <si>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</si>
  <si>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</si>
  <si>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</si>
  <si>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</si>
  <si>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</si>
  <si>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</si>
  <si>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</si>
  <si>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</si>
  <si>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</si>
  <si>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</si>
  <si>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</si>
  <si>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</si>
  <si>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</si>
  <si>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</si>
  <si>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</si>
  <si>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</si>
  <si>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</si>
  <si>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</si>
  <si>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</si>
  <si>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</si>
  <si>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</si>
  <si>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</si>
  <si>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</si>
  <si>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</si>
  <si>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</si>
  <si>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</si>
  <si>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</si>
  <si>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</si>
  <si>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</si>
  <si>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</si>
  <si>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</si>
  <si>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</si>
  <si>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</si>
  <si>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</si>
  <si>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</si>
  <si>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</si>
  <si>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</si>
  <si>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</si>
  <si>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</si>
  <si>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</si>
  <si>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</si>
  <si>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</si>
  <si>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</si>
  <si>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</si>
  <si>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</si>
  <si>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</si>
  <si>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</si>
  <si>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</si>
  <si>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</si>
  <si>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</si>
  <si>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</si>
  <si>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</si>
  <si>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</si>
  <si>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</si>
  <si>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</si>
  <si>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</si>
  <si>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</si>
  <si>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</si>
  <si>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</si>
  <si>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</si>
  <si>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</si>
  <si>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</si>
  <si>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</si>
  <si>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</si>
  <si>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</si>
  <si>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</si>
  <si>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</si>
  <si>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</si>
  <si>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</si>
  <si>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</si>
  <si>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</si>
  <si>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</si>
  <si>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</si>
  <si>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</si>
  <si>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</si>
  <si>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</si>
  <si>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</si>
  <si>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</si>
  <si>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</si>
  <si>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</si>
  <si>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</si>
  <si>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</si>
  <si>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</si>
  <si>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</si>
  <si>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</si>
  <si>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</si>
  <si>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</si>
  <si>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</si>
  <si>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</si>
  <si>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</si>
  <si>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</si>
  <si>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</si>
  <si>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</si>
  <si>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</si>
  <si>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</si>
  <si>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</si>
  <si>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</si>
  <si>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</si>
  <si>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</si>
  <si>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</si>
  <si>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</si>
  <si>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</si>
  <si>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</si>
  <si>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</si>
  <si>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</si>
  <si>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</si>
  <si>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</si>
  <si>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</si>
  <si>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</si>
  <si>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</si>
  <si>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</si>
  <si>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</si>
  <si>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</si>
  <si>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</si>
  <si>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</si>
  <si>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</si>
  <si>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</si>
  <si>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</si>
  <si>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</si>
  <si>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</si>
  <si>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</si>
  <si>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</si>
  <si>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</si>
  <si>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</si>
  <si>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</si>
  <si>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</si>
  <si>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</si>
  <si>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</si>
  <si>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</si>
  <si>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</si>
  <si>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</si>
  <si>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</si>
  <si>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</si>
  <si>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</si>
  <si>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</si>
  <si>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</si>
  <si>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</si>
  <si>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</si>
  <si>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</si>
  <si>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</si>
  <si>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</si>
  <si>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</si>
  <si>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</si>
  <si>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</si>
  <si>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</si>
  <si>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</si>
  <si>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</si>
  <si>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</si>
  <si>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</si>
  <si>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</si>
  <si>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</si>
  <si>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</si>
  <si>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</si>
  <si>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</si>
  <si>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</si>
  <si>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</si>
  <si>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</si>
  <si>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</si>
  <si>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</si>
  <si>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</si>
  <si>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</si>
  <si>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</si>
  <si>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</si>
  <si>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</si>
  <si>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</si>
  <si>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</si>
  <si>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</si>
  <si>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</si>
  <si>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</si>
  <si>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</si>
  <si>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</si>
  <si>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</si>
  <si>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</si>
  <si>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</si>
  <si>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</si>
  <si>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</si>
  <si>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</si>
  <si>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</si>
  <si>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</si>
  <si>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</si>
  <si>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</si>
  <si>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</si>
  <si>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</si>
  <si>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</si>
  <si>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</si>
  <si>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</si>
  <si>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</si>
  <si>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</si>
  <si>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</si>
  <si>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</si>
  <si>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</si>
  <si>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</si>
  <si>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</si>
  <si>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</si>
  <si>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</si>
  <si>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</si>
  <si>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</si>
  <si>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</si>
  <si>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</si>
  <si>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</si>
  <si>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</si>
  <si>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</si>
  <si>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</si>
  <si>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</si>
  <si>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</si>
  <si>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</si>
  <si>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</si>
  <si>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</si>
  <si>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</si>
  <si>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</si>
  <si>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</si>
  <si>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</si>
  <si>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</si>
  <si>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</si>
  <si>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</si>
  <si>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</si>
  <si>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</si>
  <si>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</si>
  <si>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</si>
  <si>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</si>
  <si>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</si>
  <si>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</si>
  <si>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</si>
  <si>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</si>
  <si>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</si>
  <si>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</si>
  <si>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</si>
  <si>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</si>
  <si>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</si>
  <si>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</si>
  <si>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</si>
  <si>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</si>
  <si>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</si>
  <si>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</si>
  <si>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</si>
  <si>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</si>
  <si>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</si>
  <si>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</si>
  <si>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</si>
  <si>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</si>
  <si>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</si>
  <si>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</si>
  <si>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</si>
  <si>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</si>
  <si>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</si>
  <si>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</si>
  <si>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</si>
  <si>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</si>
  <si>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</si>
  <si>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</si>
  <si>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</si>
  <si>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</si>
  <si>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</si>
  <si>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</si>
  <si>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</si>
  <si>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</si>
  <si>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</si>
  <si>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</si>
  <si>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</si>
  <si>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</si>
  <si>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</si>
  <si>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</si>
  <si>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</si>
  <si>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</si>
  <si>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</si>
  <si>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</si>
  <si>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</si>
  <si>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</si>
  <si>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</si>
  <si>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</si>
  <si>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</si>
  <si>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</si>
  <si>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</si>
  <si>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</si>
  <si>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</si>
  <si>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</si>
  <si>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</si>
  <si>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</si>
  <si>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</si>
  <si>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</si>
  <si>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</si>
  <si>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</si>
  <si>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</si>
  <si>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</si>
  <si>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</si>
  <si>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</si>
  <si>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</si>
  <si>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</si>
  <si>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</si>
  <si>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</si>
  <si>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</si>
  <si>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</si>
  <si>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</si>
  <si>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</si>
  <si>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</si>
  <si>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</si>
  <si>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</si>
  <si>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</si>
  <si>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</si>
  <si>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</si>
  <si>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</si>
  <si>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</si>
  <si>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</si>
  <si>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</si>
  <si>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</si>
  <si>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</si>
  <si>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</si>
  <si>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</si>
  <si>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</si>
  <si>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</si>
  <si>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</si>
  <si>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</si>
  <si>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</si>
  <si>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</si>
  <si>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</si>
  <si>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</si>
  <si>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</si>
  <si>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</si>
  <si>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</si>
  <si>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</si>
  <si>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</si>
  <si>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</si>
  <si>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</si>
  <si>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</si>
  <si>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</si>
  <si>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</si>
  <si>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</si>
  <si>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</si>
  <si>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</si>
  <si>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</si>
  <si>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</si>
  <si>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</si>
  <si>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</si>
  <si>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</si>
  <si>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</si>
  <si>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</si>
  <si>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</si>
  <si>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</si>
  <si>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</si>
  <si>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</si>
  <si>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</si>
  <si>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</si>
  <si>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</si>
  <si>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</si>
  <si>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</si>
  <si>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</si>
  <si>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</si>
  <si>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</si>
  <si>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</si>
  <si>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</si>
  <si>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</si>
  <si>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</si>
  <si>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</si>
  <si>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</si>
  <si>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</si>
  <si>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</si>
  <si>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</si>
  <si>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</si>
  <si>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</si>
  <si>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</si>
  <si>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</si>
  <si>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</si>
  <si>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</si>
  <si>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</si>
  <si>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</si>
  <si>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</si>
  <si>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</si>
  <si>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</si>
  <si>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</si>
  <si>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</si>
  <si>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</si>
  <si>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</si>
  <si>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</si>
  <si>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</si>
  <si>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</si>
  <si>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</si>
  <si>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</si>
  <si>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</si>
  <si>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</si>
  <si>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</si>
  <si>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</si>
  <si>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</si>
  <si>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</si>
  <si>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</si>
  <si>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</si>
  <si>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</si>
  <si>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</si>
  <si>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</si>
  <si>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</si>
  <si>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</si>
  <si>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</si>
  <si>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</si>
  <si>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</si>
  <si>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</si>
  <si>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</si>
  <si>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</si>
  <si>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</si>
  <si>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</si>
  <si>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</si>
  <si>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</si>
  <si>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</si>
  <si>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</si>
  <si>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</si>
  <si>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</si>
  <si>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</si>
  <si>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</si>
  <si>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</si>
  <si>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</si>
  <si>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</si>
  <si>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</si>
  <si>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</si>
  <si>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</si>
  <si>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</si>
  <si>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</si>
  <si>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</si>
  <si>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</si>
  <si>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</si>
  <si>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</si>
  <si>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</si>
  <si>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</si>
  <si>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</si>
  <si>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</si>
  <si>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</si>
  <si>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</si>
  <si>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</si>
  <si>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</si>
  <si>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</si>
  <si>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</si>
  <si>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</si>
  <si>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</si>
  <si>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</si>
  <si>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</si>
  <si>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</si>
  <si>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</si>
  <si>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</si>
  <si>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</si>
  <si>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</si>
  <si>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</si>
  <si>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</si>
  <si>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</si>
  <si>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</si>
  <si>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</si>
  <si>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</si>
  <si>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</si>
  <si>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</si>
  <si>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</si>
  <si>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</si>
  <si>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</si>
  <si>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</si>
  <si>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</si>
  <si>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</si>
  <si>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</si>
  <si>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</si>
  <si>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</si>
  <si>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</si>
  <si>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</si>
  <si>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</si>
  <si>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</si>
  <si>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</si>
  <si>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</si>
  <si>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</si>
  <si>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</si>
  <si>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</si>
  <si>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</si>
  <si>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</si>
  <si>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</si>
  <si>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</si>
  <si>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</si>
  <si>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</si>
  <si>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</si>
  <si>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</si>
  <si>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</si>
  <si>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</si>
  <si>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</si>
  <si>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</si>
  <si>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</si>
  <si>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</si>
  <si>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</si>
  <si>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</si>
  <si>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</si>
  <si>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</si>
  <si>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</si>
  <si>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</si>
  <si>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</si>
  <si>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</si>
  <si>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</si>
  <si>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</si>
  <si>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</si>
  <si>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</si>
  <si>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</si>
  <si>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</si>
  <si>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</si>
  <si>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</si>
  <si>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</si>
  <si>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</si>
  <si>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</si>
  <si>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</si>
  <si>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</si>
  <si>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</si>
  <si>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</si>
  <si>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</si>
  <si>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</si>
  <si>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</si>
  <si>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</si>
  <si>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</si>
  <si>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</si>
  <si>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</si>
  <si>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</si>
  <si>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</si>
  <si>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</si>
  <si>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</si>
  <si>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</si>
  <si>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</si>
  <si>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</si>
  <si>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</si>
  <si>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</si>
  <si>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</si>
  <si>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</si>
  <si>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</si>
  <si>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</si>
  <si>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</si>
  <si>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</si>
  <si>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</si>
  <si>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</si>
  <si>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</si>
  <si>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</si>
  <si>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</si>
  <si>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</si>
  <si>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</si>
  <si>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</si>
  <si>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</si>
  <si>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</si>
  <si>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</si>
  <si>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</si>
  <si>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</si>
  <si>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</si>
  <si>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</si>
  <si>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</si>
  <si>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</si>
  <si>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</si>
  <si>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</si>
  <si>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</si>
  <si>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</si>
  <si>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</si>
  <si>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</si>
  <si>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</si>
  <si>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</si>
  <si>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</si>
  <si>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</si>
  <si>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</si>
  <si>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</si>
  <si>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</si>
  <si>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</si>
  <si>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</si>
  <si>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</si>
  <si>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</si>
  <si>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</si>
  <si>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</si>
  <si>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</si>
  <si>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</si>
  <si>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</si>
  <si>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</si>
  <si>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</si>
  <si>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</si>
  <si>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</si>
  <si>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</si>
  <si>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</si>
  <si>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</si>
  <si>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</si>
  <si>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</si>
  <si>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</si>
  <si>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</si>
  <si>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</si>
  <si>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</si>
  <si>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</si>
  <si>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</si>
  <si>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</si>
  <si>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</si>
  <si>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</si>
  <si>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</si>
  <si>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</si>
  <si>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</si>
  <si>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</si>
  <si>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</si>
  <si>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</si>
  <si>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</si>
  <si>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</si>
  <si>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</si>
  <si>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</si>
  <si>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</si>
  <si>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</si>
  <si>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</si>
  <si>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</si>
  <si>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</si>
  <si>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</si>
  <si>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</si>
  <si>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</si>
  <si>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</si>
  <si>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</si>
  <si>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</si>
  <si>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</si>
  <si>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</si>
  <si>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</si>
  <si>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</si>
  <si>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</si>
  <si>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</si>
  <si>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</si>
  <si>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</si>
  <si>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</si>
  <si>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</si>
  <si>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</si>
  <si>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</si>
  <si>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</si>
  <si>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</si>
  <si>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</si>
  <si>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</si>
  <si>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</si>
  <si>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</si>
  <si>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</si>
  <si>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</si>
  <si>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</si>
  <si>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</si>
  <si>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</si>
  <si>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</si>
  <si>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</si>
  <si>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</si>
  <si>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</si>
  <si>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</si>
  <si>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</si>
  <si>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</si>
  <si>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</si>
  <si>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</si>
  <si>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</si>
  <si>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</si>
  <si>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</si>
  <si>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</si>
  <si>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</si>
  <si>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</si>
  <si>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</si>
  <si>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</si>
  <si>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</si>
  <si>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</si>
  <si>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</si>
  <si>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</si>
  <si>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</si>
  <si>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</si>
  <si>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</si>
  <si>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</si>
  <si>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</si>
  <si>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</si>
  <si>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</si>
  <si>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</si>
  <si>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</si>
  <si>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</si>
  <si>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</si>
  <si>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</si>
  <si>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</si>
  <si>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</si>
  <si>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</si>
  <si>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</si>
  <si>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</si>
  <si>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</si>
  <si>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</si>
  <si>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</si>
  <si>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</si>
  <si>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</si>
  <si>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</si>
  <si>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</si>
  <si>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</si>
  <si>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</si>
  <si>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</si>
  <si>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</si>
  <si>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</si>
  <si>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</si>
  <si>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</si>
  <si>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</si>
  <si>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</si>
  <si>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</si>
  <si>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</si>
  <si>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</si>
  <si>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</si>
  <si>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</si>
  <si>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</si>
  <si>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</si>
  <si>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</si>
  <si>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</si>
  <si>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</si>
  <si>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</si>
  <si>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</si>
  <si>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</si>
  <si>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</si>
  <si>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</si>
  <si>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</si>
  <si>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</si>
  <si>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</si>
  <si>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</si>
  <si>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</si>
  <si>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</si>
  <si>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</si>
  <si>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</si>
  <si>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</si>
  <si>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</si>
  <si>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</si>
  <si>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</si>
  <si>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</si>
  <si>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</si>
  <si>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</si>
  <si>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</si>
  <si>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</si>
  <si>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</si>
  <si>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</si>
  <si>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</si>
  <si>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</si>
  <si>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</si>
  <si>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</si>
  <si>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</si>
  <si>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</si>
  <si>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</si>
  <si>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</si>
  <si>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</si>
  <si>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</si>
  <si>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</si>
  <si>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</si>
  <si>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</si>
  <si>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</si>
  <si>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</si>
  <si>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</si>
  <si>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</si>
  <si>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</si>
  <si>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</si>
  <si>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</si>
  <si>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</si>
  <si>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</si>
  <si>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</si>
  <si>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</si>
  <si>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</si>
  <si>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</si>
  <si>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</si>
  <si>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</si>
  <si>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</si>
  <si>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</si>
  <si>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</si>
  <si>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</si>
  <si>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</si>
  <si>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</si>
  <si>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</si>
  <si>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</si>
  <si>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</si>
  <si>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</si>
  <si>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</si>
  <si>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</si>
  <si>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</si>
  <si>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</si>
  <si>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</si>
  <si>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</si>
  <si>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</si>
  <si>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</si>
  <si>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</si>
  <si>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</si>
  <si>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</si>
  <si>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</si>
  <si>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</si>
  <si>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</si>
  <si>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</si>
  <si>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</si>
  <si>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</si>
  <si>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</si>
  <si>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</si>
  <si>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</si>
  <si>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</si>
  <si>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</si>
  <si>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</si>
  <si>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</si>
  <si>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</si>
  <si>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</si>
  <si>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</si>
  <si>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</si>
  <si>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</si>
  <si>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</si>
  <si>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</si>
  <si>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</si>
  <si>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</si>
  <si>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</si>
  <si>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</si>
  <si>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</si>
  <si>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</si>
  <si>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</si>
  <si>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</si>
  <si>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</si>
  <si>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</si>
  <si>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</si>
  <si>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</si>
  <si>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</si>
  <si>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</si>
  <si>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</si>
  <si>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</si>
  <si>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</si>
  <si>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</si>
  <si>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</si>
  <si>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</si>
  <si>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</si>
  <si>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</si>
  <si>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</si>
  <si>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</si>
  <si>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</si>
  <si>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</si>
  <si>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</si>
  <si>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</si>
  <si>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</si>
  <si>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</si>
  <si>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</si>
  <si>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</si>
  <si>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</si>
  <si>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</si>
  <si>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</si>
  <si>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</si>
  <si>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</si>
  <si>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</si>
  <si>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</si>
  <si>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</si>
  <si>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</si>
  <si>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</si>
  <si>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</si>
  <si>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</si>
  <si>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</si>
  <si>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</si>
  <si>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</si>
  <si>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</si>
  <si>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</si>
  <si>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</si>
  <si>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</si>
  <si>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</si>
  <si>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</si>
  <si>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</si>
  <si>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</si>
  <si>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</si>
  <si>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</si>
  <si>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</si>
  <si>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</si>
  <si>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</si>
  <si>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</si>
  <si>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</si>
  <si>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</si>
  <si>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</si>
  <si>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</si>
  <si>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</si>
  <si>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</si>
  <si>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</si>
  <si>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</si>
  <si>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</si>
  <si>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</si>
  <si>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</si>
  <si>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</si>
  <si>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</si>
  <si>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</si>
  <si>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</si>
  <si>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</si>
  <si>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</si>
  <si>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</si>
  <si>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</si>
  <si>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</si>
  <si>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</si>
  <si>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</si>
  <si>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</si>
  <si>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</si>
  <si>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</si>
  <si>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</si>
  <si>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</si>
  <si>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</si>
  <si>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</si>
  <si>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</si>
  <si>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</si>
  <si>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</si>
  <si>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</si>
  <si>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</si>
  <si>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</si>
  <si>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</si>
  <si>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</si>
  <si>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</si>
  <si>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</si>
  <si>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</si>
  <si>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</si>
  <si>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</si>
  <si>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</si>
  <si>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</si>
  <si>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</si>
  <si>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</si>
  <si>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</si>
  <si>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</si>
  <si>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</si>
  <si>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</si>
  <si>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</si>
  <si>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</si>
  <si>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</si>
  <si>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</si>
  <si>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</si>
  <si>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</si>
  <si>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</si>
  <si>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</si>
  <si>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</si>
  <si>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</si>
  <si>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</si>
  <si>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</si>
  <si>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</si>
  <si>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</si>
  <si>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</si>
  <si>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</si>
  <si>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</si>
  <si>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</si>
  <si>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</si>
  <si>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</si>
  <si>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</si>
  <si>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</si>
  <si>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</si>
  <si>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</si>
  <si>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</si>
  <si>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</si>
  <si>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</si>
  <si>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</si>
  <si>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</si>
  <si>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</si>
  <si>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</si>
  <si>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</si>
  <si>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</si>
  <si>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</si>
  <si>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</si>
  <si>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</si>
  <si>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</si>
  <si>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</si>
  <si>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</si>
  <si>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</si>
  <si>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</si>
  <si>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</si>
  <si>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</si>
  <si>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</si>
  <si>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</si>
  <si>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</si>
  <si>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</si>
  <si>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</si>
  <si>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</si>
  <si>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</si>
  <si>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</si>
  <si>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</si>
  <si>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</si>
  <si>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</si>
  <si>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</si>
  <si>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</si>
  <si>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</si>
  <si>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</si>
  <si>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</si>
  <si>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</si>
  <si>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</si>
  <si>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</si>
  <si>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</si>
  <si>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</si>
  <si>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</si>
  <si>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</si>
  <si>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</si>
  <si>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</si>
  <si>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</si>
  <si>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</si>
  <si>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</si>
  <si>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</si>
  <si>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</si>
  <si>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</si>
  <si>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</si>
  <si>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</si>
  <si>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</si>
  <si>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</si>
  <si>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</si>
  <si>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</si>
  <si>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</si>
  <si>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</si>
  <si>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</si>
  <si>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</si>
  <si>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</si>
  <si>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</si>
  <si>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</si>
  <si>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</si>
  <si>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</si>
  <si>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</si>
  <si>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</si>
  <si>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</si>
  <si>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</si>
  <si>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</si>
  <si>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</si>
  <si>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</si>
  <si>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</si>
  <si>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</si>
  <si>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</si>
  <si>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</si>
  <si>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</si>
  <si>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</si>
  <si>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</si>
  <si>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</si>
  <si>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</si>
  <si>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</si>
  <si>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</si>
  <si>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</si>
  <si>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</si>
  <si>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</si>
  <si>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</si>
  <si>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</si>
  <si>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</si>
  <si>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</si>
  <si>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</si>
  <si>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</si>
  <si>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</si>
  <si>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</si>
  <si>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</si>
  <si>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</si>
  <si>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</si>
  <si>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</si>
  <si>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</si>
  <si>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</si>
  <si>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</si>
  <si>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</si>
  <si>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</si>
  <si>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</si>
  <si>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</si>
  <si>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</si>
  <si>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</si>
  <si>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</si>
  <si>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</si>
  <si>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</si>
  <si>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</si>
  <si>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</si>
  <si>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</si>
  <si>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</si>
  <si>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</si>
  <si>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</si>
  <si>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</si>
  <si>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</si>
  <si>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</si>
  <si>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</si>
  <si>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</si>
  <si>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</si>
  <si>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</si>
  <si>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</si>
  <si>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</si>
  <si>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</si>
  <si>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</si>
  <si>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</si>
  <si>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</si>
  <si>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</si>
  <si>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</si>
  <si>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</si>
  <si>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</si>
  <si>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</si>
  <si>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</si>
  <si>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</si>
  <si>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</si>
  <si>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</si>
  <si>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</si>
  <si>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</si>
  <si>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</si>
  <si>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</si>
  <si>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</si>
  <si>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</si>
  <si>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</si>
  <si>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</si>
  <si>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</si>
  <si>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</si>
  <si>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</si>
  <si>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</si>
  <si>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</si>
  <si>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</si>
  <si>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</si>
  <si>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</si>
  <si>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</si>
  <si>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</si>
  <si>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</si>
  <si>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</si>
  <si>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</si>
  <si>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</si>
  <si>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</si>
  <si>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</si>
  <si>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</si>
  <si>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</si>
  <si>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</si>
  <si>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</si>
  <si>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</si>
  <si>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</si>
  <si>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</si>
  <si>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</si>
  <si>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</si>
  <si>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</si>
  <si>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</si>
  <si>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</si>
  <si>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</si>
  <si>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</si>
  <si>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</si>
  <si>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</si>
  <si>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</si>
  <si>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</si>
  <si>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</si>
  <si>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</si>
  <si>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</si>
  <si>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</si>
  <si>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</si>
  <si>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</si>
  <si>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</si>
  <si>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</si>
  <si>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</si>
  <si>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</si>
  <si>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</si>
  <si>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</si>
  <si>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</si>
  <si>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</si>
  <si>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</si>
  <si>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</si>
  <si>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</si>
  <si>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</si>
  <si>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</si>
  <si>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</si>
  <si>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</si>
  <si>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</si>
  <si>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</si>
  <si>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</si>
  <si>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</si>
  <si>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</si>
  <si>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</si>
  <si>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</si>
  <si>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</si>
  <si>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</si>
  <si>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</si>
  <si>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</si>
  <si>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</si>
  <si>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</si>
  <si>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</si>
  <si>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</si>
  <si>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</si>
  <si>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</si>
  <si>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</si>
  <si>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</si>
  <si>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</si>
  <si>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</si>
  <si>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</si>
  <si>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</si>
  <si>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</si>
  <si>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</si>
  <si>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</si>
  <si>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</si>
  <si>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</si>
  <si>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</si>
  <si>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</si>
  <si>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</si>
  <si>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</si>
  <si>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</si>
  <si>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</si>
  <si>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</si>
  <si>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</si>
  <si>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</si>
  <si>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</si>
  <si>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</si>
  <si>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</si>
  <si>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</si>
  <si>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</si>
  <si>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</si>
  <si>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</si>
  <si>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</si>
  <si>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</si>
  <si>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</si>
  <si>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</si>
  <si>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</si>
  <si>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</si>
  <si>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</si>
  <si>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</si>
  <si>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</si>
  <si>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</si>
  <si>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</si>
  <si>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</si>
  <si>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</si>
  <si>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</si>
  <si>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</si>
  <si>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</si>
  <si>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</si>
  <si>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</si>
  <si>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</si>
  <si>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</si>
  <si>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</si>
  <si>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</si>
  <si>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</si>
  <si>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</si>
  <si>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</si>
  <si>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</si>
  <si>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</si>
  <si>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</si>
  <si>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</si>
  <si>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</si>
  <si>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</si>
  <si>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</si>
  <si>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</si>
  <si>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</si>
  <si>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</si>
  <si>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</si>
  <si>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</si>
  <si>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</si>
  <si>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</si>
  <si>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</si>
  <si>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</si>
  <si>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</si>
  <si>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</si>
  <si>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</si>
  <si>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</si>
  <si>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</si>
  <si>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</si>
  <si>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</si>
  <si>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</si>
  <si>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</si>
  <si>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</si>
  <si>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</si>
  <si>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</si>
  <si>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</si>
  <si>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</si>
  <si>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</si>
  <si>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</si>
  <si>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</si>
  <si>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</si>
  <si>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</si>
  <si>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</si>
  <si>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</si>
  <si>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</si>
  <si>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</si>
  <si>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</si>
  <si>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</si>
  <si>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</si>
  <si>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</si>
  <si>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</si>
  <si>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</si>
  <si>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</si>
  <si>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</si>
  <si>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</si>
  <si>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</si>
  <si>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</si>
  <si>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</si>
  <si>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</si>
  <si>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</si>
  <si>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</si>
  <si>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</si>
  <si>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</si>
  <si>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</si>
  <si>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</si>
  <si>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</si>
  <si>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</si>
  <si>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</si>
  <si>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</si>
  <si>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</si>
  <si>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</si>
  <si>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</si>
  <si>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</si>
  <si>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</si>
  <si>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</si>
  <si>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</si>
  <si>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</si>
  <si>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</si>
  <si>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</si>
  <si>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</si>
  <si>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</si>
  <si>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</si>
  <si>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</si>
  <si>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</si>
  <si>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</si>
  <si>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</si>
  <si>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</si>
  <si>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</si>
  <si>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</si>
  <si>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</si>
  <si>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</si>
  <si>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</si>
  <si>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</si>
  <si>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</si>
  <si>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</si>
  <si>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</si>
  <si>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</si>
  <si>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</si>
  <si>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</si>
  <si>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</si>
  <si>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</si>
  <si>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</si>
  <si>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</si>
  <si>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</si>
  <si>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</si>
  <si>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</si>
  <si>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</si>
  <si>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</si>
  <si>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</si>
  <si>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</si>
  <si>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</si>
  <si>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</si>
  <si>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</si>
  <si>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</si>
  <si>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</si>
  <si>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</si>
  <si>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</si>
  <si>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</si>
  <si>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</si>
  <si>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</si>
  <si>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</si>
  <si>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</si>
  <si>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</si>
  <si>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</si>
  <si>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</si>
  <si>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</si>
  <si>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</si>
  <si>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</si>
  <si>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</si>
  <si>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</si>
  <si>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</si>
  <si>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</si>
  <si>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</si>
  <si>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</si>
  <si>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</si>
  <si>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</si>
  <si>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</si>
  <si>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</si>
  <si>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</si>
  <si>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</si>
  <si>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</si>
  <si>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</si>
  <si>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</si>
  <si>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</si>
  <si>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</si>
  <si>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</si>
  <si>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</si>
  <si>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</si>
  <si>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</si>
  <si>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</si>
  <si>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</si>
  <si>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</si>
  <si>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</si>
  <si>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</si>
  <si>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</si>
  <si>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</si>
  <si>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</si>
  <si>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</si>
  <si>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</si>
  <si>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</si>
  <si>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</si>
  <si>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</si>
  <si>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</si>
  <si>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</si>
  <si>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</si>
  <si>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</si>
  <si>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</si>
  <si>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</si>
  <si>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</si>
  <si>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</si>
  <si>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</si>
  <si>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</si>
  <si>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</si>
  <si>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</si>
  <si>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</si>
  <si>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</si>
  <si>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</si>
  <si>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</si>
  <si>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</si>
  <si>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</si>
  <si>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</si>
  <si>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</si>
  <si>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</si>
  <si>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</si>
  <si>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</si>
  <si>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</si>
  <si>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</si>
  <si>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</si>
  <si>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</si>
  <si>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</si>
  <si>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</si>
  <si>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</si>
  <si>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</si>
  <si>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</si>
  <si>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</si>
  <si>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</si>
  <si>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</si>
  <si>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</si>
  <si>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</si>
  <si>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</si>
  <si>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</si>
  <si>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</si>
  <si>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</si>
  <si>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</si>
  <si>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</si>
  <si>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</si>
  <si>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</si>
  <si>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</si>
  <si>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</si>
  <si>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</si>
  <si>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</si>
  <si>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</si>
  <si>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</si>
  <si>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</si>
  <si>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</si>
  <si>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</si>
  <si>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</si>
  <si>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</si>
  <si>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</si>
  <si>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</si>
  <si>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</si>
  <si>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</si>
  <si>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</si>
  <si>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</si>
  <si>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</si>
  <si>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</si>
  <si>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</si>
  <si>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</si>
  <si>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</si>
  <si>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</si>
  <si>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</si>
  <si>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</si>
  <si>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</si>
  <si>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</si>
  <si>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</si>
  <si>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</si>
  <si>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</si>
  <si>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</si>
  <si>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</si>
  <si>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</si>
  <si>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</si>
  <si>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</si>
  <si>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</si>
  <si>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</si>
  <si>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</si>
  <si>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</si>
  <si>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</si>
  <si>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</si>
  <si>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</si>
  <si>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</si>
  <si>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</si>
  <si>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</si>
  <si>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</si>
  <si>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</si>
  <si>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</si>
  <si>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</si>
  <si>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</si>
  <si>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</si>
  <si>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</si>
  <si>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</si>
  <si>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</si>
  <si>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</si>
  <si>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</si>
  <si>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</si>
  <si>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</si>
  <si>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</si>
  <si>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</si>
  <si>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</si>
  <si>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</si>
  <si>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</si>
  <si>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</si>
  <si>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</si>
  <si>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</si>
  <si>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</si>
  <si>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</si>
  <si>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</si>
  <si>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</si>
  <si>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</si>
  <si>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</si>
  <si>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</si>
  <si>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</si>
  <si>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</si>
  <si>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</si>
  <si>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</si>
  <si>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</si>
  <si>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</si>
  <si>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</si>
  <si>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</si>
  <si>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</si>
  <si>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</si>
  <si>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</si>
  <si>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</si>
  <si>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</si>
  <si>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</si>
  <si>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</si>
  <si>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</si>
  <si>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</si>
  <si>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</si>
  <si>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</si>
  <si>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</si>
  <si>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</si>
  <si>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</si>
  <si>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</si>
  <si>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</si>
  <si>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</si>
  <si>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</si>
  <si>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</si>
  <si>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</si>
  <si>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</si>
  <si>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</si>
  <si>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</si>
  <si>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</si>
  <si>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</si>
  <si>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</si>
  <si>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</si>
  <si>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</si>
  <si>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</si>
  <si>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</si>
  <si>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</si>
  <si>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</si>
  <si>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</si>
  <si>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</si>
  <si>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</si>
  <si>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</si>
  <si>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</si>
  <si>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</si>
  <si>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</si>
  <si>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</si>
  <si>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</si>
  <si>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</si>
  <si>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</si>
  <si>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</si>
  <si>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</si>
  <si>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</si>
  <si>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</si>
  <si>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</si>
  <si>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</si>
  <si>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</si>
  <si>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</si>
  <si>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</si>
  <si>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</si>
  <si>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</si>
  <si>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</si>
  <si>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</si>
  <si>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</si>
  <si>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</si>
  <si>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</si>
  <si>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</si>
  <si>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</si>
  <si>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</si>
  <si>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</si>
  <si>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</si>
  <si>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</si>
  <si>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</si>
  <si>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</si>
  <si>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</si>
  <si>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</si>
  <si>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</si>
  <si>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</si>
  <si>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</si>
  <si>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</si>
  <si>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</si>
  <si>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</si>
  <si>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</si>
  <si>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</si>
  <si>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</si>
  <si>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</si>
  <si>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</si>
  <si>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</si>
  <si>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</si>
  <si>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</si>
  <si>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</si>
  <si>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</si>
  <si>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</si>
  <si>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</si>
  <si>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</si>
  <si>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</si>
  <si>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</si>
  <si>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</si>
  <si>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</si>
  <si>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</si>
  <si>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</si>
  <si>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</si>
  <si>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</si>
  <si>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</si>
  <si>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</si>
  <si>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</si>
  <si>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</si>
  <si>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</si>
  <si>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</si>
  <si>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</si>
  <si>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</si>
  <si>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</si>
  <si>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</si>
  <si>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</si>
  <si>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</si>
  <si>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</si>
  <si>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</si>
  <si>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</si>
  <si>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</si>
  <si>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</si>
  <si>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</si>
  <si>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</si>
  <si>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</si>
  <si>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</si>
  <si>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</si>
  <si>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</si>
  <si>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</si>
  <si>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</si>
  <si>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</si>
  <si>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</si>
  <si>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</si>
  <si>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</si>
  <si>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</si>
  <si>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</si>
  <si>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</si>
  <si>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</si>
  <si>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</si>
  <si>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</si>
  <si>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</si>
  <si>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</si>
  <si>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</si>
  <si>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</si>
  <si>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</si>
  <si>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</si>
  <si>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</si>
  <si>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</si>
  <si>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</si>
  <si>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</si>
  <si>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</si>
  <si>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</si>
  <si>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</si>
  <si>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</si>
  <si>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</si>
  <si>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</si>
  <si>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</si>
  <si>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</si>
  <si>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</si>
  <si>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</si>
  <si>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</si>
  <si>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</si>
  <si>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</si>
  <si>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</si>
  <si>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</si>
  <si>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</si>
  <si>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</si>
  <si>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</si>
  <si>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</si>
  <si>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</si>
  <si>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</si>
  <si>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</si>
  <si>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</si>
  <si>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</si>
  <si>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</si>
  <si>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</si>
  <si>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</si>
  <si>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</si>
  <si>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</si>
  <si>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</si>
  <si>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</si>
  <si>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</si>
  <si>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</si>
  <si>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</si>
  <si>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</si>
  <si>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</si>
  <si>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</si>
  <si>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</si>
  <si>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</si>
  <si>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</si>
  <si>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</si>
  <si>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</si>
  <si>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</si>
  <si>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</si>
  <si>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</si>
  <si>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</si>
  <si>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</si>
  <si>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</si>
  <si>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</si>
  <si>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</si>
  <si>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</si>
  <si>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</si>
  <si>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</si>
  <si>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</si>
  <si>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</si>
  <si>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</si>
  <si>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</si>
  <si>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</si>
  <si>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</si>
  <si>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</si>
  <si>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</si>
  <si>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</si>
  <si>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</si>
  <si>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</si>
  <si>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</si>
  <si>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</si>
  <si>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</si>
  <si>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</si>
  <si>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</si>
  <si>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</si>
  <si>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</si>
  <si>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</si>
  <si>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</si>
  <si>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</si>
  <si>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</si>
  <si>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</si>
  <si>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</si>
  <si>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</si>
  <si>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</si>
  <si>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</si>
  <si>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</si>
  <si>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</si>
  <si>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</si>
  <si>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</si>
  <si>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</si>
  <si>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</si>
  <si>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</si>
  <si>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</si>
  <si>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</si>
  <si>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</si>
  <si>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</si>
  <si>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</si>
  <si>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</si>
  <si>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</si>
  <si>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</si>
  <si>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</si>
  <si>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</si>
  <si>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</si>
  <si>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</si>
  <si>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</si>
  <si>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</si>
  <si>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</si>
  <si>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</si>
  <si>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</si>
  <si>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</si>
  <si>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</si>
  <si>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</si>
  <si>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</si>
  <si>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</si>
  <si>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</si>
  <si>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</si>
  <si>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</si>
  <si>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</si>
  <si>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</si>
  <si>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</si>
  <si>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</si>
  <si>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</si>
  <si>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</si>
  <si>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</si>
  <si>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</si>
  <si>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</si>
  <si>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</si>
  <si>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</si>
  <si>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</si>
  <si>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</si>
  <si>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</si>
  <si>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</si>
  <si>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</si>
  <si>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</si>
  <si>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</si>
  <si>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</si>
  <si>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</si>
  <si>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</si>
  <si>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</si>
  <si>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</si>
  <si>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</si>
  <si>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</si>
  <si>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</si>
  <si>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</si>
  <si>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</si>
  <si>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</si>
  <si>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</si>
  <si>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</si>
  <si>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</si>
  <si>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</si>
  <si>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</si>
  <si>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</si>
  <si>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</si>
  <si>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</si>
  <si>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</si>
  <si>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</si>
  <si>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</si>
  <si>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</si>
  <si>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</si>
  <si>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</si>
  <si>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</si>
  <si>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</si>
  <si>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</si>
  <si>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</si>
  <si>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</si>
  <si>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</si>
  <si>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</si>
  <si>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</si>
  <si>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</si>
  <si>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</si>
  <si>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</si>
  <si>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</si>
  <si>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</si>
  <si>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</si>
  <si>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</si>
  <si>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</si>
  <si>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</si>
  <si>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</si>
  <si>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</si>
  <si>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</si>
  <si>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</si>
  <si>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</si>
  <si>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</si>
  <si>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</si>
  <si>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</si>
  <si>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</si>
  <si>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</si>
  <si>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</si>
  <si>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</si>
  <si>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</si>
  <si>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</si>
  <si>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</si>
  <si>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</si>
  <si>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</si>
  <si>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</si>
  <si>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</si>
  <si>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</si>
  <si>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</si>
  <si>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</si>
  <si>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</si>
  <si>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</si>
  <si>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</si>
  <si>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</si>
  <si>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</si>
  <si>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</si>
  <si>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</si>
  <si>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</si>
  <si>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</si>
  <si>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</si>
  <si>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</si>
  <si>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</si>
  <si>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</si>
  <si>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</si>
  <si>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</si>
  <si>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</si>
  <si>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</si>
  <si>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</si>
  <si>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</si>
  <si>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</si>
  <si>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</si>
  <si>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</si>
  <si>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</si>
  <si>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</si>
  <si>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</si>
  <si>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</si>
  <si>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</si>
  <si>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</si>
  <si>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</si>
  <si>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</si>
  <si>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</si>
  <si>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</si>
  <si>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</si>
  <si>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</si>
  <si>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</si>
  <si>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</si>
  <si>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</si>
  <si>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</si>
  <si>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</si>
  <si>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</si>
  <si>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</si>
  <si>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</si>
  <si>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</si>
  <si>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</si>
  <si>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</si>
  <si>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</si>
  <si>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</si>
  <si>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</si>
  <si>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</si>
  <si>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</si>
  <si>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</si>
  <si>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</si>
  <si>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</si>
  <si>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</si>
  <si>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</si>
  <si>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</si>
  <si>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</si>
  <si>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</si>
  <si>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</si>
  <si>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</si>
  <si>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</si>
  <si>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</si>
  <si>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</si>
  <si>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</si>
  <si>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</si>
  <si>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</si>
  <si>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</si>
  <si>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</si>
  <si>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</si>
  <si>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</si>
  <si>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</si>
  <si>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</si>
  <si>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</si>
  <si>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</si>
  <si>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</si>
  <si>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</si>
  <si>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</si>
  <si>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</si>
  <si>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</si>
  <si>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</si>
  <si>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</si>
  <si>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</si>
  <si>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</si>
  <si>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</si>
  <si>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</si>
  <si>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</si>
  <si>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</si>
  <si>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</si>
  <si>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</si>
  <si>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</si>
  <si>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</si>
  <si>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</si>
  <si>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</si>
  <si>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</si>
  <si>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</si>
  <si>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</si>
  <si>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</si>
  <si>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</si>
  <si>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</si>
  <si>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</si>
  <si>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</si>
  <si>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</si>
  <si>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</si>
  <si>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</si>
  <si>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</si>
  <si>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</si>
  <si>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</si>
  <si>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</si>
  <si>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</si>
  <si>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</si>
  <si>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</si>
  <si>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</si>
  <si>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</si>
  <si>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</si>
  <si>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</si>
  <si>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</si>
  <si>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</si>
  <si>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</si>
  <si>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</si>
  <si>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</si>
  <si>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</si>
  <si>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</si>
  <si>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</si>
  <si>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</si>
  <si>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</si>
  <si>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</si>
  <si>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</si>
  <si>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</si>
  <si>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</si>
  <si>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</si>
  <si>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</si>
  <si>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</si>
  <si>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</si>
  <si>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</si>
  <si>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</si>
  <si>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</si>
  <si>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</si>
  <si>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</si>
  <si>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</si>
  <si>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</si>
  <si>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</si>
  <si>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</si>
  <si>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</si>
  <si>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</si>
  <si>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</si>
  <si>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</si>
  <si>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</si>
  <si>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</si>
  <si>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</si>
  <si>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</si>
  <si>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</si>
  <si>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</si>
  <si>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</si>
  <si>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</si>
  <si>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</si>
  <si>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</si>
  <si>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</si>
  <si>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</si>
  <si>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</si>
  <si>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</si>
  <si>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</si>
  <si>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</si>
  <si>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</si>
  <si>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</si>
  <si>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</si>
  <si>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</si>
  <si>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</si>
  <si>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</si>
  <si>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</si>
  <si>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</si>
  <si>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</si>
  <si>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</si>
  <si>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</si>
  <si>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</si>
  <si>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</si>
  <si>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</si>
  <si>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</si>
  <si>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</si>
  <si>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</si>
  <si>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</si>
  <si>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</si>
  <si>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</si>
  <si>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</si>
  <si>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</si>
  <si>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</si>
  <si>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</si>
  <si>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</si>
  <si>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</si>
  <si>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</si>
  <si>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</si>
  <si>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</si>
  <si>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</si>
  <si>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</si>
  <si>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</si>
  <si>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</si>
  <si>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</si>
  <si>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</si>
  <si>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</si>
  <si>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</si>
  <si>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</si>
  <si>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</si>
  <si>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</si>
  <si>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</si>
  <si>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</si>
  <si>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</si>
  <si>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</si>
  <si>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</si>
  <si>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</si>
  <si>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</si>
  <si>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</si>
  <si>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</si>
  <si>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</si>
  <si>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</si>
  <si>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</si>
  <si>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</si>
  <si>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</si>
  <si>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</si>
  <si>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</si>
  <si>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</si>
  <si>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</si>
  <si>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</si>
  <si>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</si>
  <si>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</si>
  <si>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</si>
  <si>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</si>
  <si>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</si>
  <si>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</si>
  <si>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</si>
  <si>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</si>
  <si>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</si>
  <si>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</si>
  <si>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</si>
  <si>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</si>
  <si>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</si>
  <si>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</si>
  <si>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</si>
  <si>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</si>
  <si>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</si>
  <si>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</si>
  <si>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</si>
  <si>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</si>
  <si>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</si>
  <si>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</si>
  <si>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</si>
  <si>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</si>
  <si>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</si>
  <si>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</si>
  <si>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</si>
  <si>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</si>
  <si>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</si>
  <si>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</si>
  <si>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</si>
  <si>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</si>
  <si>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</si>
  <si>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</si>
  <si>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</si>
  <si>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</si>
  <si>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</si>
  <si>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</si>
  <si>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</si>
  <si>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</si>
  <si>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</si>
  <si>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</si>
  <si>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</si>
  <si>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</si>
  <si>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</si>
  <si>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</si>
  <si>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</si>
  <si>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</si>
  <si>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</si>
  <si>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</si>
  <si>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</si>
  <si>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</si>
  <si>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</si>
  <si>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</si>
  <si>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</si>
  <si>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</si>
  <si>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</si>
  <si>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</si>
  <si>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</si>
  <si>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</si>
  <si>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</si>
  <si>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</si>
  <si>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</si>
  <si>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</si>
  <si>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</si>
  <si>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</si>
  <si>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</si>
  <si>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</si>
  <si>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</si>
  <si>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</si>
  <si>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</si>
  <si>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</si>
  <si>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</si>
  <si>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</si>
  <si>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</si>
  <si>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</si>
  <si>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</si>
  <si>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</si>
  <si>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</si>
  <si>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</si>
  <si>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</si>
  <si>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</si>
  <si>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</si>
  <si>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</si>
  <si>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</si>
  <si>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</si>
  <si>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</si>
  <si>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</si>
  <si>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</si>
  <si>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</si>
  <si>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</si>
  <si>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</si>
  <si>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</si>
  <si>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</si>
  <si>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</si>
  <si>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</si>
  <si>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</si>
  <si>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</si>
  <si>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</si>
  <si>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</si>
  <si>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</si>
  <si>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</si>
  <si>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</si>
  <si>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</si>
  <si>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</si>
  <si>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</si>
  <si>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</si>
  <si>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</si>
  <si>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</si>
  <si>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</si>
  <si>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</si>
  <si>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</si>
  <si>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</si>
  <si>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</si>
  <si>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</si>
  <si>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</si>
  <si>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</si>
  <si>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</si>
  <si>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</si>
  <si>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</si>
  <si>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</si>
  <si>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</si>
  <si>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</si>
  <si>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</si>
  <si>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</si>
  <si>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</si>
  <si>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</si>
  <si>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</si>
  <si>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</si>
  <si>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</si>
  <si>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</si>
  <si>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</si>
  <si>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</si>
  <si>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</si>
  <si>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</si>
  <si>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</si>
  <si>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</si>
  <si>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</si>
  <si>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</si>
  <si>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</si>
  <si>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</si>
  <si>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</si>
  <si>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</si>
  <si>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</si>
  <si>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</si>
  <si>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</si>
  <si>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</si>
  <si>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</si>
  <si>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</si>
  <si>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</si>
  <si>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</si>
  <si>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</si>
  <si>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</si>
  <si>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</si>
  <si>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</si>
  <si>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</si>
  <si>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</si>
  <si>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</si>
  <si>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</si>
  <si>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</si>
  <si>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</si>
  <si>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</si>
  <si>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</si>
  <si>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</si>
  <si>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</si>
  <si>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</si>
  <si>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</si>
  <si>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</si>
  <si>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</si>
  <si>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</si>
  <si>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</si>
  <si>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</si>
  <si>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</si>
  <si>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</si>
  <si>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</si>
  <si>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</si>
  <si>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</si>
  <si>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</si>
  <si>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</si>
  <si>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</si>
  <si>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</si>
  <si>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</si>
  <si>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</si>
  <si>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</si>
  <si>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</si>
  <si>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</si>
  <si>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</si>
  <si>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</si>
  <si>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</si>
  <si>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</si>
  <si>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</si>
  <si>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</si>
  <si>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</si>
  <si>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</si>
  <si>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</si>
  <si>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</si>
  <si>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</si>
  <si>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</si>
  <si>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</si>
  <si>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</si>
  <si>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</si>
  <si>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</si>
  <si>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</si>
  <si>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</si>
  <si>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</si>
  <si>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</si>
  <si>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</si>
  <si>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</si>
  <si>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</si>
  <si>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</si>
  <si>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</si>
  <si>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</si>
  <si>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</si>
  <si>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</si>
  <si>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</si>
  <si>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</si>
  <si>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</si>
  <si>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</si>
  <si>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</si>
  <si>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</si>
  <si>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</si>
  <si>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</si>
  <si>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</si>
  <si>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</si>
  <si>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</si>
  <si>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</si>
  <si>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</si>
  <si>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</si>
  <si>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</si>
  <si>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</si>
  <si>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</si>
  <si>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</si>
  <si>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</si>
  <si>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</si>
  <si>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</si>
  <si>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</si>
  <si>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</si>
  <si>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</si>
  <si>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</si>
  <si>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</si>
  <si>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</si>
  <si>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</si>
  <si>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</si>
  <si>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</si>
  <si>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</si>
  <si>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</si>
  <si>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</si>
  <si>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</si>
  <si>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</si>
  <si>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</si>
  <si>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</si>
  <si>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</si>
  <si>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</si>
  <si>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</si>
  <si>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</si>
  <si>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</si>
  <si>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</si>
  <si>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</si>
  <si>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</si>
  <si>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</si>
  <si>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</si>
  <si>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</si>
  <si>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</si>
  <si>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</si>
  <si>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</si>
  <si>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</si>
  <si>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</si>
  <si>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</si>
  <si>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</si>
  <si>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</si>
  <si>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</si>
  <si>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</si>
  <si>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</si>
  <si>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</si>
  <si>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</si>
  <si>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</si>
  <si>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</si>
  <si>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</si>
  <si>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</si>
  <si>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</si>
  <si>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</si>
  <si>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</si>
  <si>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</si>
  <si>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</si>
  <si>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</si>
  <si>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</si>
  <si>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</si>
  <si>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</si>
  <si>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</si>
  <si>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</si>
  <si>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</si>
  <si>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</si>
  <si>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</si>
  <si>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</si>
  <si>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</si>
  <si>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</si>
  <si>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</si>
  <si>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</si>
  <si>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</si>
  <si>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</si>
  <si>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</si>
  <si>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</si>
  <si>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</si>
  <si>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</si>
  <si>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</si>
  <si>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</si>
  <si>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</si>
  <si>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</si>
  <si>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</si>
  <si>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</si>
  <si>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</si>
  <si>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</si>
  <si>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</si>
  <si>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</si>
  <si>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</si>
  <si>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</si>
  <si>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</si>
  <si>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</si>
  <si>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</si>
  <si>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</si>
  <si>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</si>
  <si>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</si>
  <si>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</si>
  <si>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</si>
  <si>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</si>
  <si>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</si>
  <si>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</si>
  <si>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</si>
  <si>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</si>
  <si>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</si>
  <si>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</si>
  <si>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</si>
  <si>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</si>
  <si>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</si>
  <si>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</si>
  <si>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</si>
  <si>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</si>
  <si>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</si>
  <si>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</si>
  <si>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</si>
  <si>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</si>
  <si>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</si>
  <si>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</si>
  <si>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</si>
  <si>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</si>
  <si>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</si>
  <si>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</si>
  <si>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</si>
  <si>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</si>
  <si>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</si>
  <si>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</si>
  <si>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</si>
  <si>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</si>
  <si>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</si>
  <si>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</si>
  <si>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</si>
  <si>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</si>
  <si>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</si>
  <si>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</si>
  <si>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</si>
  <si>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</si>
  <si>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</si>
  <si>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</si>
  <si>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</si>
  <si>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</si>
  <si>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</si>
  <si>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</si>
  <si>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</si>
  <si>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</si>
  <si>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</si>
  <si>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</si>
  <si>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</si>
  <si>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</si>
  <si>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</si>
  <si>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</si>
  <si>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</si>
  <si>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</si>
  <si>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</si>
  <si>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</si>
  <si>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</si>
  <si>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</si>
  <si>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</si>
  <si>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</si>
  <si>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</si>
  <si>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</si>
  <si>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</si>
  <si>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</si>
  <si>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</si>
  <si>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</si>
  <si>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</si>
  <si>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</si>
  <si>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</si>
  <si>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</si>
  <si>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</si>
  <si>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</si>
  <si>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</si>
  <si>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</si>
  <si>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</si>
  <si>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</si>
  <si>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</si>
  <si>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</si>
  <si>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</si>
  <si>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</si>
  <si>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</si>
  <si>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</si>
  <si>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</si>
  <si>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</si>
  <si>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</si>
  <si>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</si>
  <si>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</si>
  <si>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</si>
  <si>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</si>
  <si>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</si>
  <si>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</si>
  <si>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</si>
  <si>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</si>
  <si>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</si>
  <si>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</si>
  <si>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</si>
  <si>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</si>
  <si>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</si>
  <si>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</si>
  <si>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</si>
  <si>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</si>
  <si>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</si>
  <si>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</si>
  <si>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</si>
  <si>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</si>
  <si>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</si>
  <si>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</si>
  <si>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</si>
  <si>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</si>
  <si>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</si>
  <si>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</si>
  <si>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</si>
  <si>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</si>
  <si>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</si>
  <si>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</si>
  <si>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</si>
  <si>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</si>
  <si>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</si>
  <si>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</si>
  <si>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</si>
  <si>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</si>
  <si>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</si>
  <si>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</si>
  <si>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</si>
  <si>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</si>
  <si>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</si>
  <si>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</si>
  <si>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</si>
  <si>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</si>
  <si>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</si>
  <si>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</si>
  <si>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</si>
  <si>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</si>
  <si>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</si>
  <si>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</si>
  <si>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</si>
  <si>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</si>
  <si>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</si>
  <si>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</si>
  <si>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</si>
  <si>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</si>
  <si>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</si>
  <si>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</si>
  <si>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</si>
  <si>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</si>
  <si>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</si>
  <si>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</si>
  <si>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</si>
  <si>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</si>
  <si>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</si>
  <si>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</si>
  <si>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</si>
  <si>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</si>
  <si>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</si>
  <si>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</si>
  <si>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</si>
  <si>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</si>
  <si>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</si>
  <si>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</si>
  <si>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</si>
  <si>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</si>
  <si>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</si>
  <si>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</si>
  <si>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</si>
  <si>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</si>
  <si>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</si>
  <si>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</si>
  <si>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</si>
  <si>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</si>
  <si>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</si>
  <si>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</si>
  <si>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</si>
  <si>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</si>
  <si>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</si>
  <si>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</si>
  <si>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</si>
  <si>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</si>
  <si>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</si>
  <si>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</si>
  <si>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</si>
  <si>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</si>
  <si>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</si>
  <si>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</si>
  <si>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</si>
  <si>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</si>
  <si>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</si>
  <si>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</si>
  <si>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</si>
  <si>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</si>
  <si>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</si>
  <si>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</si>
  <si>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</si>
  <si>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</si>
  <si>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</si>
  <si>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</si>
  <si>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</si>
  <si>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</si>
  <si>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</si>
  <si>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</si>
  <si>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</si>
  <si>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</si>
  <si>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</si>
  <si>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</si>
  <si>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</si>
  <si>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</si>
  <si>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</si>
  <si>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</si>
  <si>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</si>
  <si>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</si>
  <si>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</si>
  <si>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</si>
  <si>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</si>
  <si>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</si>
  <si>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</si>
  <si>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</si>
  <si>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</si>
  <si>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</si>
  <si>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</si>
  <si>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</si>
  <si>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</si>
  <si>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</si>
  <si>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</si>
  <si>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</si>
  <si>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</si>
  <si>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</si>
  <si>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</si>
  <si>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</si>
  <si>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</si>
  <si>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</si>
  <si>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</si>
  <si>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</si>
  <si>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</si>
  <si>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</si>
  <si>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</si>
  <si>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</si>
  <si>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</si>
  <si>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</si>
  <si>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</si>
  <si>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</si>
  <si>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</si>
  <si>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</si>
  <si>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</si>
  <si>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</si>
  <si>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</si>
  <si>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</si>
  <si>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</si>
  <si>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</si>
  <si>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</si>
  <si>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</si>
  <si>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</si>
  <si>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</si>
  <si>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</si>
  <si>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</si>
  <si>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</si>
  <si>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</si>
  <si>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</si>
  <si>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</si>
  <si>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</si>
  <si>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</si>
  <si>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</si>
  <si>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</si>
  <si>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</si>
  <si>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</si>
  <si>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</si>
  <si>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</si>
  <si>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</si>
  <si>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</si>
  <si>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</si>
  <si>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</si>
  <si>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</si>
  <si>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</si>
  <si>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</si>
  <si>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</si>
  <si>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</si>
  <si>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</si>
  <si>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</si>
  <si>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</si>
  <si>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</si>
  <si>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</si>
  <si>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</si>
  <si>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</si>
  <si>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</si>
  <si>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</si>
  <si>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</si>
  <si>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</si>
  <si>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</si>
  <si>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</si>
  <si>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</si>
  <si>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</si>
  <si>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</si>
  <si>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</si>
  <si>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</si>
  <si>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</si>
  <si>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</si>
  <si>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</si>
  <si>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</si>
  <si>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</si>
  <si>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</si>
  <si>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</si>
  <si>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</si>
  <si>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</si>
  <si>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</si>
  <si>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</si>
  <si>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</si>
  <si>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</si>
  <si>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</si>
  <si>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</si>
  <si>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</si>
  <si>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</si>
  <si>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</si>
  <si>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</si>
  <si>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</si>
  <si>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</si>
  <si>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</si>
  <si>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</si>
  <si>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</si>
  <si>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</si>
  <si>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</si>
  <si>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</si>
  <si>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</si>
  <si>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</si>
  <si>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</si>
  <si>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</si>
  <si>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</si>
  <si>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</si>
  <si>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</si>
  <si>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</si>
  <si>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</si>
  <si>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</si>
  <si>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</si>
  <si>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</si>
  <si>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</si>
  <si>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</si>
  <si>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</si>
  <si>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</si>
  <si>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</si>
  <si>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</si>
  <si>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</si>
  <si>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</si>
  <si>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</si>
  <si>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</si>
  <si>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</si>
  <si>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</si>
  <si>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</si>
  <si>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</si>
  <si>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</si>
  <si>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</si>
  <si>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</si>
  <si>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</si>
  <si>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</si>
  <si>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</si>
  <si>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</si>
  <si>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</si>
  <si>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</si>
  <si>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</si>
  <si>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</si>
  <si>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</si>
  <si>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</si>
  <si>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</si>
  <si>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</si>
  <si>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</si>
  <si>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</si>
  <si>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</si>
  <si>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</si>
  <si>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</si>
  <si>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</si>
  <si>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</si>
  <si>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</si>
  <si>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</si>
  <si>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</si>
  <si>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</si>
  <si>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</si>
  <si>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</si>
  <si>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</si>
  <si>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</si>
  <si>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</si>
  <si>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</si>
  <si>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</si>
  <si>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</si>
  <si>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</si>
  <si>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</si>
  <si>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</si>
  <si>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</si>
  <si>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</si>
  <si>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</si>
  <si>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</si>
  <si>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</si>
  <si>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</si>
  <si>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</si>
  <si>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</si>
  <si>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</si>
  <si>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</si>
  <si>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</si>
  <si>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</si>
  <si>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</si>
  <si>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</si>
  <si>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</si>
  <si>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</si>
  <si>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</si>
  <si>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</si>
  <si>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</si>
  <si>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</si>
  <si>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</si>
  <si>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</si>
  <si>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</si>
  <si>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</si>
  <si>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</si>
  <si>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</si>
  <si>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</si>
  <si>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</si>
  <si>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</si>
  <si>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</si>
  <si>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</si>
  <si>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</si>
  <si>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</si>
  <si>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</si>
  <si>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</si>
  <si>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</si>
  <si>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</si>
  <si>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</si>
  <si>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</si>
  <si>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</si>
  <si>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</si>
  <si>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</si>
  <si>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</si>
  <si>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</si>
  <si>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</si>
  <si>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</si>
  <si>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</si>
  <si>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</si>
  <si>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</si>
  <si>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</si>
  <si>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</si>
  <si>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</si>
  <si>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</si>
  <si>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</si>
  <si>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</si>
  <si>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</si>
  <si>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</si>
  <si>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</si>
  <si>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</si>
  <si>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</si>
  <si>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</si>
  <si>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</si>
  <si>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</si>
  <si>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</si>
  <si>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</si>
  <si>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</si>
  <si>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</si>
  <si>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</si>
  <si>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</si>
  <si>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</si>
  <si>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</si>
  <si>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</si>
  <si>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</si>
  <si>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</si>
  <si>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</si>
  <si>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</si>
  <si>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</si>
  <si>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</si>
  <si>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</si>
  <si>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</si>
  <si>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</si>
  <si>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</si>
  <si>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</si>
  <si>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</si>
  <si>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</si>
  <si>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</si>
  <si>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</si>
  <si>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</si>
  <si>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</si>
  <si>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</si>
  <si>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</si>
  <si>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</si>
  <si>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</si>
  <si>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</si>
  <si>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</si>
  <si>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</si>
  <si>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</si>
  <si>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</si>
  <si>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</si>
  <si>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</si>
  <si>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</si>
  <si>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</si>
  <si>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</si>
  <si>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</si>
  <si>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</si>
  <si>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</si>
  <si>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</si>
  <si>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</si>
  <si>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</si>
  <si>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</si>
  <si>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</si>
  <si>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</si>
  <si>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</si>
  <si>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</si>
  <si>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</si>
  <si>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</si>
  <si>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</si>
  <si>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</si>
  <si>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</si>
  <si>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</si>
  <si>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</si>
  <si>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</si>
  <si>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</si>
  <si>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</si>
  <si>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</si>
  <si>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</si>
  <si>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</si>
  <si>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</si>
  <si>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</si>
  <si>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</si>
  <si>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</si>
  <si>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</si>
  <si>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</si>
  <si>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</si>
  <si>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</si>
  <si>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</si>
  <si>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</si>
  <si>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</si>
  <si>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</si>
  <si>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</si>
  <si>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</si>
  <si>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</si>
  <si>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</si>
  <si>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</si>
  <si>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</si>
  <si>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</si>
  <si>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</si>
  <si>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</si>
  <si>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</si>
  <si>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</si>
  <si>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</si>
  <si>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</si>
  <si>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</si>
  <si>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</si>
  <si>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</si>
  <si>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</si>
  <si>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</si>
  <si>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</si>
  <si>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</si>
  <si>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</si>
  <si>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</si>
  <si>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</si>
  <si>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</si>
  <si>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</si>
  <si>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</si>
  <si>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</si>
  <si>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</si>
  <si>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</si>
  <si>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</si>
  <si>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</si>
  <si>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</si>
  <si>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</si>
  <si>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</si>
  <si>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</si>
  <si>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</si>
  <si>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</si>
  <si>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</si>
  <si>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</si>
  <si>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</si>
  <si>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</si>
  <si>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</si>
  <si>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</si>
  <si>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</si>
  <si>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</si>
  <si>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</si>
  <si>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</si>
  <si>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</si>
  <si>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</si>
  <si>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</si>
  <si>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</si>
  <si>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</si>
  <si>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</si>
  <si>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</si>
  <si>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</si>
  <si>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</si>
  <si>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</si>
  <si>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</si>
  <si>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</si>
  <si>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</si>
  <si>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</si>
  <si>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</si>
  <si>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</si>
  <si>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</si>
  <si>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</si>
  <si>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</si>
  <si>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</si>
  <si>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</si>
  <si>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</si>
  <si>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</si>
  <si>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</si>
  <si>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</si>
  <si>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</si>
  <si>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</si>
  <si>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</si>
  <si>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</si>
  <si>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</si>
  <si>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</si>
  <si>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</si>
  <si>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</si>
  <si>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</si>
  <si>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</si>
  <si>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</si>
  <si>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</si>
  <si>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</si>
  <si>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</si>
  <si>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</si>
  <si>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</si>
  <si>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</si>
  <si>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</si>
  <si>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</si>
  <si>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</si>
  <si>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</si>
  <si>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</si>
  <si>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</si>
  <si>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</si>
  <si>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</si>
  <si>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</si>
  <si>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</si>
  <si>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</si>
  <si>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</si>
  <si>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</si>
  <si>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</si>
  <si>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</si>
  <si>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</si>
  <si>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</si>
  <si>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</si>
  <si>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</si>
  <si>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</si>
  <si>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</si>
  <si>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</si>
  <si>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</si>
  <si>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</si>
  <si>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</si>
  <si>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</si>
  <si>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</si>
  <si>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</si>
  <si>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</si>
  <si>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</si>
  <si>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</si>
  <si>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</si>
  <si>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</si>
  <si>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</si>
  <si>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</si>
  <si>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</si>
  <si>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</si>
  <si>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</si>
  <si>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</si>
  <si>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</si>
  <si>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</si>
  <si>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</si>
  <si>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</si>
  <si>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</si>
  <si>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</si>
  <si>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</si>
  <si>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</si>
  <si>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</si>
  <si>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</si>
  <si>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</si>
  <si>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</si>
  <si>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</si>
  <si>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</si>
  <si>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</si>
  <si>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</si>
  <si>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</si>
  <si>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</si>
  <si>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</si>
  <si>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</si>
  <si>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</si>
  <si>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</si>
  <si>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</si>
  <si>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</si>
  <si>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</si>
  <si>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</si>
  <si>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</si>
  <si>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</si>
  <si>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</si>
  <si>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</si>
  <si>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</si>
  <si>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</si>
  <si>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</si>
  <si>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</si>
  <si>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</si>
  <si>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</si>
  <si>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</si>
  <si>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</si>
  <si>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</si>
  <si>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</si>
  <si>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</si>
  <si>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</si>
  <si>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</si>
  <si>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</si>
  <si>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</si>
  <si>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</si>
  <si>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</si>
  <si>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</si>
  <si>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</si>
  <si>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</si>
  <si>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</si>
  <si>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</si>
  <si>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</si>
  <si>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</si>
  <si>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</si>
  <si>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</si>
  <si>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</si>
  <si>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</si>
  <si>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</si>
  <si>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</si>
  <si>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</si>
  <si>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</si>
  <si>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</si>
  <si>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</si>
  <si>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</si>
  <si>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</si>
  <si>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</si>
  <si>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</si>
  <si>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</si>
  <si>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</si>
  <si>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</si>
  <si>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</si>
  <si>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</si>
  <si>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</si>
  <si>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</si>
  <si>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</si>
  <si>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</si>
  <si>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</si>
  <si>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</si>
  <si>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</si>
  <si>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</si>
  <si>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</si>
  <si>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</si>
  <si>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</si>
  <si>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</si>
  <si>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</si>
  <si>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</si>
  <si>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</si>
  <si>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</si>
  <si>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</si>
  <si>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</si>
  <si>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</si>
  <si>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</si>
  <si>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</si>
  <si>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</si>
  <si>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</si>
  <si>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</si>
  <si>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</si>
  <si>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</si>
  <si>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</si>
  <si>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</si>
  <si>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</si>
  <si>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</si>
  <si>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</si>
  <si>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</si>
  <si>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</si>
  <si>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</si>
  <si>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</si>
  <si>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</si>
  <si>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</si>
  <si>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</si>
  <si>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</si>
  <si>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</si>
  <si>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</si>
  <si>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</si>
  <si>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</si>
  <si>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</si>
  <si>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</si>
  <si>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</si>
  <si>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</si>
  <si>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</si>
  <si>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</si>
  <si>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</si>
  <si>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</si>
  <si>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</si>
  <si>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</si>
  <si>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</si>
  <si>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</si>
  <si>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</si>
  <si>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</si>
  <si>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</si>
  <si>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</si>
  <si>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</si>
  <si>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</si>
  <si>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</si>
  <si>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</si>
  <si>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</si>
  <si>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</si>
  <si>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</si>
  <si>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</si>
  <si>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</si>
  <si>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</si>
  <si>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</si>
  <si>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</si>
  <si>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</si>
  <si>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</si>
  <si>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</si>
  <si>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</si>
  <si>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</si>
  <si>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</si>
  <si>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</si>
  <si>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</si>
  <si>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</si>
  <si>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</si>
  <si>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</si>
  <si>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</si>
  <si>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</si>
  <si>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</si>
  <si>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</si>
  <si>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</si>
  <si>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</si>
  <si>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</si>
  <si>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</si>
  <si>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</si>
  <si>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</si>
  <si>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</si>
  <si>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</si>
  <si>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</si>
  <si>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</si>
  <si>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</si>
  <si>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</si>
  <si>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</si>
  <si>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</si>
  <si>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</si>
  <si>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</si>
  <si>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</si>
  <si>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</si>
  <si>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</si>
  <si>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</si>
  <si>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</si>
  <si>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</si>
  <si>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</si>
  <si>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</si>
  <si>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</si>
  <si>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</si>
  <si>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</si>
  <si>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</si>
  <si>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</si>
  <si>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</si>
  <si>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</si>
  <si>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</si>
  <si>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</si>
  <si>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</si>
  <si>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</si>
  <si>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</si>
  <si>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</si>
  <si>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</si>
  <si>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</si>
  <si>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</si>
  <si>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</si>
  <si>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</si>
  <si>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</si>
  <si>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</si>
  <si>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</si>
  <si>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</si>
  <si>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</si>
  <si>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</si>
  <si>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</si>
  <si>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</si>
  <si>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</si>
  <si>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</si>
  <si>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</si>
  <si>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</si>
  <si>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</si>
  <si>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</si>
  <si>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</si>
  <si>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</si>
  <si>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</si>
  <si>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</si>
  <si>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</si>
  <si>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</si>
  <si>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</si>
  <si>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</si>
  <si>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</si>
  <si>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</si>
  <si>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</si>
  <si>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</si>
  <si>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</si>
  <si>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</si>
  <si>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</si>
  <si>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</si>
  <si>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</si>
  <si>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</si>
  <si>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</si>
  <si>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</si>
  <si>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</si>
  <si>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</si>
  <si>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</si>
  <si>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</si>
  <si>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</si>
  <si>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</si>
  <si>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</si>
  <si>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</si>
  <si>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</si>
  <si>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</si>
  <si>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</si>
  <si>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</si>
  <si>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</si>
  <si>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</si>
  <si>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</si>
  <si>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</si>
  <si>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</si>
  <si>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</si>
  <si>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</si>
  <si>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</si>
  <si>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</si>
  <si>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</si>
  <si>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</si>
  <si>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</si>
  <si>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</si>
  <si>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</si>
  <si>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</si>
  <si>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</si>
  <si>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</si>
  <si>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</si>
  <si>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</si>
  <si>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</si>
  <si>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</si>
  <si>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</si>
  <si>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</si>
  <si>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</si>
  <si>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</si>
  <si>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</si>
  <si>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</si>
  <si>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</si>
  <si>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</si>
  <si>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</si>
  <si>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</si>
  <si>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</si>
  <si>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</si>
  <si>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</si>
  <si>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</si>
  <si>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</si>
  <si>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</si>
  <si>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</si>
  <si>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</si>
  <si>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</si>
  <si>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</si>
  <si>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</si>
  <si>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</si>
  <si>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</si>
  <si>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</si>
  <si>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</si>
  <si>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</si>
  <si>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</si>
  <si>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</si>
  <si>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</si>
  <si>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</si>
  <si>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</si>
  <si>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</si>
  <si>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</si>
  <si>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</si>
  <si>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</si>
  <si>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</si>
  <si>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</si>
  <si>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</si>
  <si>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</si>
  <si>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</si>
  <si>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</si>
  <si>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</si>
  <si>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</si>
  <si>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</si>
  <si>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</si>
  <si>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</si>
  <si>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</si>
  <si>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</si>
  <si>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</si>
  <si>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</si>
  <si>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</si>
  <si>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</si>
  <si>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</si>
  <si>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</si>
  <si>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</si>
  <si>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</si>
  <si>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</si>
  <si>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</si>
  <si>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</si>
  <si>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</si>
  <si>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</si>
  <si>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</si>
  <si>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</si>
  <si>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</si>
  <si>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</si>
  <si>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</si>
  <si>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</si>
  <si>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</si>
  <si>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</si>
  <si>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</si>
  <si>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</si>
  <si>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</si>
  <si>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</si>
  <si>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</si>
  <si>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</si>
  <si>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</si>
  <si>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</si>
  <si>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</si>
  <si>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</si>
  <si>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</si>
  <si>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</si>
  <si>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</si>
  <si>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</si>
  <si>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</si>
  <si>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</si>
  <si>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</si>
  <si>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</si>
  <si>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</si>
  <si>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</si>
  <si>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</si>
  <si>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</si>
  <si>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</si>
  <si>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</si>
  <si>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</si>
  <si>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</si>
  <si>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</si>
  <si>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</si>
  <si>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</si>
  <si>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</si>
  <si>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</si>
  <si>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</si>
  <si>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</si>
  <si>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</si>
  <si>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</si>
  <si>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</si>
  <si>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</si>
  <si>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</si>
  <si>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</si>
  <si>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</si>
  <si>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</si>
  <si>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</si>
  <si>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</si>
  <si>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</si>
  <si>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</si>
  <si>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</si>
  <si>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</si>
  <si>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</si>
  <si>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</si>
  <si>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</si>
  <si>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</si>
  <si>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</si>
  <si>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</si>
  <si>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</si>
  <si>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</si>
  <si>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</si>
  <si>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</si>
  <si>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</si>
  <si>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</si>
  <si>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</si>
  <si>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</si>
  <si>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</si>
  <si>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</si>
  <si>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</si>
  <si>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</si>
  <si>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</si>
  <si>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</si>
  <si>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</si>
  <si>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</si>
  <si>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</si>
  <si>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</si>
  <si>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</si>
  <si>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</si>
  <si>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</si>
  <si>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</si>
  <si>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</si>
  <si>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</si>
  <si>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</si>
  <si>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</si>
  <si>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</si>
  <si>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</si>
  <si>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</si>
  <si>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</si>
  <si>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</si>
  <si>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</si>
  <si>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</si>
  <si>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</si>
  <si>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</si>
  <si>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</si>
  <si>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</si>
  <si>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</si>
  <si>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</si>
  <si>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</si>
  <si>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</si>
  <si>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</si>
  <si>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</si>
  <si>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</si>
  <si>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</si>
  <si>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</si>
  <si>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</si>
  <si>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</si>
  <si>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</si>
  <si>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</si>
  <si>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</si>
  <si>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</si>
  <si>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</si>
  <si>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</si>
  <si>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</si>
  <si>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</si>
  <si>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</si>
  <si>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</si>
  <si>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</si>
  <si>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</si>
  <si>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</si>
  <si>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</si>
  <si>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</si>
  <si>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</si>
  <si>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</si>
  <si>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</si>
  <si>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</si>
  <si>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</si>
  <si>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</si>
  <si>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</si>
  <si>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</si>
  <si>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</si>
  <si>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</si>
  <si>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</si>
  <si>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</si>
  <si>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</si>
  <si>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</si>
  <si>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</si>
  <si>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</si>
  <si>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</si>
  <si>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</si>
  <si>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</si>
  <si>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</si>
  <si>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</si>
  <si>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</si>
  <si>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</si>
  <si>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</si>
  <si>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</si>
  <si>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</si>
  <si>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</si>
  <si>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</si>
  <si>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</si>
  <si>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</si>
  <si>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</si>
  <si>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</si>
  <si>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</si>
  <si>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</si>
  <si>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</si>
  <si>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</si>
  <si>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</si>
  <si>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</si>
  <si>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</si>
  <si>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</si>
  <si>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</si>
  <si>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</si>
  <si>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</si>
  <si>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</si>
  <si>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</si>
  <si>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</si>
  <si>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</si>
  <si>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</si>
  <si>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</si>
  <si>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</si>
  <si>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</si>
  <si>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</si>
  <si>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</si>
  <si>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</si>
  <si>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</si>
  <si>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</si>
  <si>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</si>
  <si>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</si>
  <si>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</si>
  <si>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</si>
  <si>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</si>
  <si>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</si>
  <si>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</si>
  <si>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</si>
  <si>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</si>
  <si>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</si>
  <si>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</si>
  <si>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</si>
  <si>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</si>
  <si>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</si>
  <si>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</si>
  <si>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</si>
  <si>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</si>
  <si>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</si>
  <si>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</si>
  <si>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</si>
  <si>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</si>
  <si>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</si>
  <si>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</si>
  <si>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</si>
  <si>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</si>
  <si>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</si>
  <si>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</si>
  <si>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</si>
  <si>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</si>
  <si>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</si>
  <si>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</si>
  <si>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</si>
  <si>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</si>
  <si>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</si>
  <si>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</si>
  <si>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</si>
  <si>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</si>
  <si>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</si>
  <si>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</si>
  <si>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</si>
  <si>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</si>
  <si>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</si>
  <si>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</si>
  <si>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</si>
  <si>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</si>
  <si>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</si>
  <si>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</si>
  <si>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</si>
  <si>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</si>
  <si>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</si>
  <si>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</si>
  <si>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</si>
  <si>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</si>
  <si>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</si>
  <si>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</si>
  <si>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</si>
  <si>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</si>
  <si>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</si>
  <si>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</si>
  <si>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</si>
  <si>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</si>
  <si>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</si>
  <si>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</si>
  <si>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</si>
  <si>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</si>
  <si>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</si>
  <si>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</si>
  <si>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</si>
  <si>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</si>
  <si>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</si>
  <si>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</si>
  <si>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</si>
  <si>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</si>
  <si>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</si>
  <si>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</si>
  <si>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</si>
  <si>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</si>
  <si>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</si>
  <si>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</si>
  <si>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</si>
  <si>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</si>
  <si>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</si>
  <si>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</si>
  <si>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</si>
  <si>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</si>
  <si>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</si>
  <si>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</si>
  <si>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</si>
  <si>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</si>
  <si>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</si>
  <si>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</si>
  <si>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</si>
  <si>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</si>
  <si>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</si>
  <si>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</si>
  <si>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</si>
  <si>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</si>
  <si>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</si>
  <si>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</si>
  <si>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</si>
  <si>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</si>
  <si>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</si>
  <si>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</si>
  <si>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</si>
  <si>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</si>
  <si>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</si>
  <si>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</si>
  <si>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</si>
  <si>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</si>
  <si>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</si>
  <si>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</si>
  <si>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</si>
  <si>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</si>
  <si>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</si>
  <si>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</si>
  <si>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</si>
  <si>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</si>
  <si>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</si>
  <si>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</si>
  <si>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</si>
  <si>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</si>
  <si>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</si>
  <si>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</si>
  <si>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</si>
  <si>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</si>
  <si>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</si>
  <si>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</si>
  <si>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</si>
  <si>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</si>
  <si>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</si>
  <si>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</si>
  <si>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</si>
  <si>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</si>
  <si>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</si>
  <si>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</si>
  <si>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</si>
  <si>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</si>
  <si>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</si>
  <si>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</si>
  <si>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</si>
  <si>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</si>
  <si>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</si>
  <si>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</si>
  <si>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</si>
  <si>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</si>
  <si>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</si>
  <si>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</si>
  <si>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</si>
  <si>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</si>
  <si>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</si>
  <si>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</si>
  <si>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</si>
  <si>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</si>
  <si>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</si>
  <si>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</si>
  <si>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</si>
  <si>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</si>
  <si>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</si>
  <si>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</si>
  <si>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</si>
  <si>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</si>
  <si>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</si>
  <si>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</si>
  <si>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</si>
  <si>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</si>
  <si>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</si>
  <si>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</si>
  <si>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</si>
  <si>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</si>
  <si>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</si>
  <si>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</si>
  <si>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</si>
  <si>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</si>
  <si>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</si>
  <si>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</si>
  <si>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</si>
  <si>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</si>
  <si>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</si>
  <si>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</si>
  <si>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</si>
  <si>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</si>
  <si>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</si>
  <si>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</si>
  <si>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</si>
  <si>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</si>
  <si>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</si>
  <si>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</si>
  <si>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</si>
  <si>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</si>
  <si>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</si>
  <si>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</si>
  <si>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</si>
  <si>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</si>
  <si>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</si>
  <si>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</si>
  <si>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</si>
  <si>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</si>
  <si>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</si>
  <si>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</si>
  <si>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</si>
  <si>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</si>
  <si>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</si>
  <si>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</si>
  <si>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</si>
  <si>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</si>
  <si>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</si>
  <si>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</si>
  <si>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</si>
  <si>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</si>
  <si>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</si>
  <si>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</si>
  <si>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</si>
  <si>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</si>
  <si>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</si>
  <si>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</si>
  <si>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</si>
  <si>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</si>
  <si>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</si>
  <si>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</si>
  <si>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</si>
  <si>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</si>
  <si>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</si>
  <si>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</si>
  <si>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</si>
  <si>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</si>
  <si>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</si>
  <si>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</si>
  <si>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</si>
  <si>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</si>
  <si>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</si>
  <si>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</si>
  <si>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</si>
  <si>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</si>
  <si>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</si>
  <si>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</si>
  <si>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</si>
  <si>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</si>
  <si>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</si>
  <si>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</si>
  <si>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</si>
  <si>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</si>
  <si>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</si>
  <si>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</si>
  <si>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</si>
  <si>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</si>
  <si>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</si>
  <si>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</si>
  <si>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</si>
  <si>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</si>
  <si>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</si>
  <si>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</si>
  <si>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</si>
  <si>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</si>
  <si>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</si>
  <si>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</si>
  <si>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</si>
  <si>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</si>
  <si>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</si>
  <si>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</si>
  <si>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</si>
  <si>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</si>
  <si>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</si>
  <si>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</si>
  <si>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</si>
  <si>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</si>
  <si>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</si>
  <si>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</si>
  <si>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</si>
  <si>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</si>
  <si>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</si>
  <si>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</si>
  <si>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</si>
  <si>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</si>
  <si>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</si>
  <si>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</si>
  <si>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</si>
  <si>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</si>
  <si>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</si>
  <si>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</si>
  <si>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</si>
  <si>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</si>
  <si>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</si>
  <si>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</si>
  <si>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</si>
  <si>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</si>
  <si>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</si>
  <si>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</si>
  <si>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</si>
  <si>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</si>
  <si>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</si>
  <si>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</si>
  <si>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</si>
  <si>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</si>
  <si>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</si>
  <si>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</si>
  <si>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</si>
  <si>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</si>
  <si>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</si>
  <si>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</si>
  <si>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</si>
  <si>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</si>
  <si>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</si>
  <si>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</si>
  <si>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</si>
  <si>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</si>
  <si>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</si>
  <si>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</si>
  <si>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</si>
  <si>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</si>
  <si>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</si>
  <si>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</si>
  <si>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</si>
  <si>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</si>
  <si>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</si>
  <si>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</si>
  <si>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</si>
  <si>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</si>
  <si>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</si>
  <si>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</si>
  <si>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</si>
  <si>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</si>
  <si>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</si>
  <si>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</si>
  <si>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</si>
  <si>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</si>
  <si>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</si>
  <si>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</si>
  <si>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</si>
  <si>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</si>
  <si>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</si>
  <si>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</si>
  <si>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</si>
  <si>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</si>
  <si>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</si>
  <si>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</si>
  <si>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</si>
  <si>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</si>
  <si>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</si>
  <si>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</si>
  <si>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</si>
  <si>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</si>
  <si>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</si>
  <si>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</si>
  <si>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</si>
  <si>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</si>
  <si>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</si>
  <si>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</si>
  <si>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</si>
  <si>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</si>
  <si>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</si>
  <si>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</si>
  <si>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</si>
  <si>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</si>
  <si>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</si>
  <si>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</si>
  <si>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</si>
  <si>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</si>
  <si>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</si>
  <si>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</si>
  <si>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</si>
  <si>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</si>
  <si>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</si>
  <si>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</si>
  <si>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</si>
  <si>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</si>
  <si>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</si>
  <si>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</si>
  <si>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</si>
  <si>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</si>
  <si>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</si>
  <si>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</si>
  <si>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</si>
  <si>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</si>
  <si>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</si>
  <si>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</si>
  <si>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</si>
  <si>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</si>
  <si>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</si>
  <si>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</si>
  <si>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</si>
  <si>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</si>
  <si>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</si>
  <si>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</si>
  <si>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</si>
  <si>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</si>
  <si>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</si>
  <si>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</si>
  <si>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</si>
  <si>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</si>
  <si>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</si>
  <si>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</si>
  <si>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</si>
  <si>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</si>
  <si>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</si>
  <si>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</si>
  <si>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</si>
  <si>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</si>
  <si>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</si>
  <si>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</si>
  <si>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</si>
  <si>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</si>
  <si>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</si>
  <si>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</si>
  <si>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</si>
  <si>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</si>
  <si>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</si>
  <si>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</si>
  <si>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</si>
  <si>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</si>
  <si>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</si>
  <si>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</si>
  <si>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</si>
  <si>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</si>
  <si>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</si>
  <si>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</si>
  <si>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</si>
  <si>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</si>
  <si>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</si>
  <si>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</si>
  <si>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</si>
  <si>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</si>
  <si>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</si>
  <si>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</si>
  <si>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</si>
  <si>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</si>
  <si>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</si>
  <si>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</si>
  <si>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</si>
  <si>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</si>
  <si>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</si>
  <si>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</si>
  <si>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</si>
  <si>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</si>
  <si>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</si>
  <si>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</si>
  <si>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</si>
  <si>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</si>
  <si>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</si>
  <si>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</si>
  <si>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</si>
  <si>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</si>
  <si>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</si>
  <si>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</si>
  <si>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</si>
  <si>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</si>
  <si>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</si>
  <si>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</si>
  <si>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</si>
  <si>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</si>
  <si>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</si>
  <si>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</si>
  <si>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</si>
  <si>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</si>
  <si>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</si>
  <si>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</si>
  <si>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</si>
  <si>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</si>
  <si>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</si>
  <si>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</si>
  <si>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</si>
  <si>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</si>
  <si>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</si>
  <si>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</si>
  <si>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</si>
  <si>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</si>
  <si>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</si>
  <si>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</si>
  <si>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</si>
  <si>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</si>
  <si>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</si>
  <si>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</si>
  <si>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</si>
  <si>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</si>
  <si>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</si>
  <si>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</si>
  <si>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</si>
  <si>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</si>
  <si>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</si>
  <si>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</si>
  <si>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</si>
  <si>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</si>
  <si>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</si>
  <si>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</si>
  <si>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</si>
  <si>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</si>
  <si>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</si>
  <si>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</si>
  <si>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</si>
  <si>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</si>
  <si>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</si>
  <si>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</si>
  <si>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</si>
  <si>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</si>
  <si>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</si>
  <si>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</si>
  <si>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</si>
  <si>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</si>
  <si>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</si>
  <si>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</si>
  <si>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</si>
  <si>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</si>
  <si>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</si>
  <si>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</si>
  <si>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</si>
  <si>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</si>
  <si>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</si>
  <si>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</si>
  <si>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</si>
  <si>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</si>
  <si>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</si>
  <si>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</si>
  <si>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</si>
  <si>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</si>
  <si>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</si>
  <si>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</si>
  <si>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</si>
  <si>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</si>
  <si>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</si>
  <si>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</si>
  <si>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</si>
  <si>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</si>
  <si>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</si>
  <si>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</si>
  <si>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</si>
  <si>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</si>
  <si>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</si>
  <si>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</si>
  <si>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</si>
  <si>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</si>
  <si>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</si>
  <si>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</si>
  <si>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</si>
  <si>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</si>
  <si>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</si>
  <si>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</si>
  <si>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</si>
  <si>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</si>
  <si>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</si>
  <si>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</si>
  <si>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</si>
  <si>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</si>
  <si>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</si>
  <si>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</si>
  <si>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</si>
  <si>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</si>
  <si>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</si>
  <si>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</si>
  <si>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</si>
  <si>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</si>
  <si>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</si>
  <si>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</si>
  <si>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</si>
  <si>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</si>
  <si>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</si>
  <si>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</si>
  <si>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</si>
  <si>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</si>
  <si>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</si>
  <si>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</si>
  <si>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</si>
  <si>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</si>
  <si>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</si>
  <si>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</si>
  <si>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</si>
  <si>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</si>
  <si>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</si>
  <si>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</si>
  <si>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</si>
  <si>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</si>
  <si>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</si>
  <si>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</si>
  <si>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</si>
  <si>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</si>
  <si>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</si>
  <si>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</si>
  <si>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</si>
  <si>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</si>
  <si>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</si>
  <si>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</si>
  <si>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</si>
  <si>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</si>
  <si>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</si>
  <si>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</si>
  <si>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</si>
  <si>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</si>
  <si>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</si>
  <si>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</si>
  <si>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</si>
  <si>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</si>
  <si>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</si>
  <si>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</si>
  <si>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</si>
  <si>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</si>
  <si>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</si>
  <si>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</si>
  <si>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</si>
  <si>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</si>
  <si>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</si>
  <si>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</si>
  <si>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</si>
  <si>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</si>
  <si>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</si>
  <si>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</si>
  <si>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</si>
  <si>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</si>
  <si>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</si>
  <si>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</si>
  <si>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</si>
  <si>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</si>
  <si>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</si>
  <si>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</si>
  <si>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</si>
  <si>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</si>
  <si>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</si>
  <si>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</si>
  <si>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</si>
  <si>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</si>
  <si>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</si>
  <si>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</si>
  <si>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</si>
  <si>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</si>
  <si>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</si>
  <si>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</si>
  <si>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</si>
  <si>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</si>
  <si>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</si>
  <si>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</si>
  <si>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</si>
  <si>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</si>
  <si>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</si>
  <si>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</si>
  <si>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</si>
  <si>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</si>
  <si>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</si>
  <si>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</si>
  <si>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</si>
  <si>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</si>
  <si>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</si>
  <si>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</si>
  <si>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</si>
  <si>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</si>
  <si>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</si>
  <si>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</si>
  <si>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</si>
  <si>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</si>
  <si>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</si>
  <si>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</si>
  <si>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</si>
  <si>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</si>
  <si>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</si>
  <si>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</si>
  <si>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</si>
  <si>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</si>
  <si>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</si>
  <si>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</si>
  <si>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</si>
  <si>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</si>
  <si>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</si>
  <si>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</si>
  <si>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</si>
  <si>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</si>
  <si>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</si>
  <si>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</si>
  <si>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</si>
  <si>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</si>
  <si>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</si>
  <si>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</si>
  <si>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</si>
  <si>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</si>
  <si>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</si>
  <si>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</si>
  <si>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</si>
  <si>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</si>
  <si>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</si>
  <si>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</si>
  <si>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</si>
  <si>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</si>
  <si>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</si>
  <si>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</si>
  <si>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</si>
  <si>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</si>
  <si>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</si>
  <si>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</si>
  <si>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</si>
  <si>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</si>
  <si>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</si>
  <si>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</si>
  <si>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</si>
  <si>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</si>
  <si>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</si>
  <si>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</si>
  <si>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</si>
  <si>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</si>
  <si>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</si>
  <si>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</si>
  <si>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</si>
  <si>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</si>
  <si>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</si>
  <si>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</si>
  <si>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</si>
  <si>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</si>
  <si>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</si>
  <si>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</si>
  <si>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</si>
  <si>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</si>
  <si>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</si>
  <si>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</si>
  <si>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</si>
  <si>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</si>
  <si>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</si>
  <si>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</si>
  <si>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</si>
  <si>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</si>
  <si>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</si>
  <si>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</si>
  <si>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</si>
  <si>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</si>
  <si>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</si>
  <si>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</si>
  <si>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</si>
  <si>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</si>
  <si>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</si>
  <si>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</si>
  <si>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</si>
  <si>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</si>
  <si>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</si>
  <si>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</si>
  <si>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</si>
  <si>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</si>
  <si>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</si>
  <si>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</si>
  <si>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</si>
  <si>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</si>
  <si>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</si>
  <si>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</si>
  <si>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</si>
  <si>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</si>
  <si>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</si>
  <si>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</si>
  <si>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</si>
  <si>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</si>
  <si>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</si>
  <si>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</si>
  <si>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</si>
  <si>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</si>
  <si>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</si>
  <si>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</si>
  <si>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</si>
  <si>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</si>
  <si>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</si>
  <si>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</si>
  <si>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</si>
  <si>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</si>
  <si>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</si>
  <si>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</si>
  <si>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</si>
  <si>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</si>
  <si>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</si>
  <si>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</si>
  <si>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</si>
  <si>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</si>
  <si>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</si>
  <si>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</si>
  <si>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</si>
  <si>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</si>
  <si>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</si>
  <si>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</si>
  <si>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</si>
  <si>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</si>
  <si>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</si>
  <si>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</si>
  <si>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</si>
  <si>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</si>
  <si>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</si>
  <si>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</si>
  <si>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</si>
  <si>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</si>
  <si>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</si>
  <si>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</si>
  <si>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</si>
  <si>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</si>
  <si>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</si>
  <si>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</si>
  <si>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</si>
  <si>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</si>
  <si>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</si>
  <si>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</si>
  <si>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</si>
  <si>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</si>
  <si>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</si>
  <si>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</si>
  <si>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</si>
  <si>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</si>
  <si>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</si>
  <si>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</si>
  <si>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</si>
  <si>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</si>
  <si>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</si>
  <si>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</si>
  <si>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</si>
  <si>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</si>
  <si>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</si>
  <si>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</si>
  <si>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</si>
  <si>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</si>
  <si>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</si>
  <si>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</si>
  <si>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</si>
  <si>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</si>
  <si>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</si>
  <si>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</si>
  <si>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</si>
  <si>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</si>
  <si>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</si>
  <si>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</si>
  <si>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</si>
  <si>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</si>
  <si>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</si>
  <si>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</si>
  <si>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</si>
  <si>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</si>
  <si>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</si>
  <si>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</si>
  <si>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</si>
  <si>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</si>
  <si>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</si>
  <si>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</si>
  <si>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</si>
  <si>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</si>
  <si>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</si>
  <si>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</si>
  <si>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</si>
  <si>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</si>
  <si>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</si>
  <si>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</si>
  <si>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</si>
  <si>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</si>
  <si>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</si>
  <si>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</si>
  <si>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</si>
  <si>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</si>
  <si>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</si>
  <si>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</si>
  <si>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</si>
  <si>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</si>
  <si>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</si>
  <si>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</si>
  <si>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</si>
  <si>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</si>
  <si>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</si>
  <si>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</si>
  <si>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</si>
  <si>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</si>
  <si>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</si>
  <si>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</si>
  <si>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</si>
  <si>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</si>
  <si>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</si>
  <si>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</si>
  <si>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</si>
  <si>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</si>
  <si>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</si>
  <si>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</si>
  <si>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</si>
  <si>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</si>
  <si>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</si>
  <si>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</si>
  <si>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</si>
  <si>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</si>
  <si>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</si>
  <si>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</si>
  <si>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</si>
  <si>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</si>
  <si>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</si>
  <si>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</si>
  <si>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</si>
  <si>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</si>
  <si>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</si>
  <si>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</si>
  <si>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</si>
  <si>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</si>
  <si>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</si>
  <si>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</si>
  <si>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</si>
  <si>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</si>
  <si>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</si>
  <si>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</si>
  <si>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</si>
  <si>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</si>
  <si>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</si>
  <si>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</si>
  <si>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</si>
  <si>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</si>
  <si>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</si>
  <si>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</si>
  <si>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</si>
  <si>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</si>
  <si>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</si>
  <si>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</si>
  <si>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</si>
  <si>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</si>
  <si>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</si>
  <si>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</si>
  <si>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</si>
  <si>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</si>
  <si>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</si>
  <si>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</si>
  <si>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</si>
  <si>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</si>
  <si>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</si>
  <si>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</si>
  <si>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</si>
  <si>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</si>
  <si>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</si>
  <si>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</si>
  <si>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</si>
  <si>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</si>
  <si>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</si>
  <si>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</si>
  <si>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</si>
  <si>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</si>
  <si>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</si>
  <si>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</si>
  <si>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</si>
  <si>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</si>
  <si>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</si>
  <si>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</si>
  <si>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</si>
  <si>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</si>
  <si>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</si>
  <si>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</si>
  <si>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</si>
  <si>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</si>
  <si>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</si>
  <si>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</si>
  <si>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</si>
  <si>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</si>
  <si>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</si>
  <si>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</si>
  <si>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</si>
  <si>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</si>
  <si>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</si>
  <si>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</si>
  <si>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</si>
  <si>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</si>
  <si>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</si>
  <si>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</si>
  <si>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</si>
  <si>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</si>
  <si>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</si>
  <si>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</si>
  <si>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</si>
  <si>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</si>
  <si>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</si>
  <si>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</si>
  <si>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</si>
  <si>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</si>
  <si>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</si>
  <si>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</si>
  <si>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</si>
  <si>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</si>
  <si>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</si>
  <si>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</si>
  <si>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</si>
  <si>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</si>
  <si>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</si>
  <si>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</si>
  <si>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</si>
  <si>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</si>
  <si>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</si>
  <si>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</si>
  <si>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</si>
  <si>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</si>
  <si>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</si>
  <si>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</si>
  <si>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</si>
  <si>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</si>
  <si>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</si>
  <si>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</si>
  <si>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</si>
  <si>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</si>
  <si>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</si>
  <si>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</si>
  <si>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</si>
  <si>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</si>
  <si>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</si>
  <si>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</si>
  <si>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</si>
  <si>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</si>
  <si>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</si>
  <si>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</si>
  <si>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</si>
  <si>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</si>
  <si>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</si>
  <si>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</si>
  <si>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</si>
  <si>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</si>
  <si>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</si>
  <si>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</si>
  <si>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</si>
  <si>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</si>
  <si>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</si>
  <si>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</si>
  <si>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</si>
  <si>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</si>
  <si>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</si>
  <si>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</si>
  <si>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</si>
  <si>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</si>
  <si>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</si>
  <si>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</si>
  <si>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</si>
  <si>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</si>
  <si>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</si>
  <si>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</si>
  <si>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</si>
  <si>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</si>
  <si>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</si>
  <si>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</si>
  <si>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</si>
  <si>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</si>
  <si>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</si>
  <si>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</si>
  <si>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</si>
  <si>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</si>
  <si>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</si>
  <si>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</si>
  <si>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</si>
  <si>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</si>
  <si>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</si>
  <si>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</si>
  <si>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</si>
  <si>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</si>
  <si>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</si>
  <si>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</si>
  <si>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</si>
  <si>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</si>
  <si>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</si>
  <si>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</si>
  <si>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</si>
  <si>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</si>
  <si>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</si>
  <si>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</si>
  <si>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</si>
  <si>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</si>
  <si>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</si>
  <si>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</si>
  <si>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</si>
  <si>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</si>
  <si>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</si>
  <si>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</si>
  <si>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</si>
  <si>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</si>
  <si>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</si>
  <si>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</si>
  <si>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</si>
  <si>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</si>
  <si>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</si>
  <si>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</si>
  <si>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</si>
  <si>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</si>
  <si>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</si>
  <si>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</si>
  <si>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</si>
  <si>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</si>
  <si>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</si>
  <si>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</si>
  <si>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</si>
  <si>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</si>
  <si>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</si>
  <si>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</si>
  <si>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</si>
  <si>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</si>
  <si>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</si>
  <si>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</si>
  <si>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</si>
  <si>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</si>
  <si>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</si>
  <si>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</si>
  <si>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</si>
  <si>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</si>
  <si>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</si>
  <si>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</si>
  <si>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</si>
  <si>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</si>
  <si>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</si>
  <si>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</si>
  <si>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</si>
  <si>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</si>
  <si>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</si>
  <si>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</si>
  <si>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</si>
  <si>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</si>
  <si>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</si>
  <si>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</si>
  <si>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</si>
  <si>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</si>
  <si>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</si>
  <si>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</si>
  <si>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</si>
  <si>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</si>
  <si>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</si>
  <si>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</si>
  <si>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</si>
  <si>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</si>
  <si>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</si>
  <si>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</si>
  <si>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</si>
  <si>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</si>
  <si>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</si>
  <si>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</si>
  <si>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</si>
  <si>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</si>
  <si>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</si>
  <si>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</si>
  <si>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</si>
  <si>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</si>
  <si>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</si>
  <si>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</si>
  <si>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</si>
  <si>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</si>
  <si>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</si>
  <si>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</si>
  <si>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</si>
  <si>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</si>
  <si>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</si>
  <si>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</si>
  <si>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</si>
  <si>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</si>
  <si>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</si>
  <si>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</si>
  <si>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</si>
  <si>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</si>
  <si>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</si>
  <si>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</si>
  <si>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</si>
  <si>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</si>
  <si>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</si>
  <si>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</si>
  <si>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</si>
  <si>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</si>
  <si>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</si>
  <si>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</si>
  <si>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</si>
  <si>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</si>
  <si>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</si>
  <si>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</si>
  <si>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</si>
  <si>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</si>
  <si>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</si>
  <si>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</si>
  <si>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</si>
  <si>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</si>
  <si>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</si>
  <si>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</si>
  <si>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</si>
  <si>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</si>
  <si>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</si>
  <si>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</si>
  <si>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</si>
  <si>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</si>
  <si>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</si>
  <si>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</si>
  <si>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</si>
  <si>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</si>
  <si>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</si>
  <si>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</si>
  <si>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</si>
  <si>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</si>
  <si>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</si>
  <si>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</si>
  <si>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</si>
  <si>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</si>
  <si>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</si>
  <si>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</si>
  <si>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</si>
  <si>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</si>
  <si>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</si>
  <si>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</si>
  <si>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</si>
  <si>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</si>
  <si>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</si>
  <si>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</si>
  <si>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</si>
  <si>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</si>
  <si>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</si>
  <si>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</si>
  <si>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</si>
  <si>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</si>
  <si>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</si>
  <si>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</si>
  <si>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</si>
  <si>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</si>
  <si>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</si>
  <si>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</si>
  <si>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</si>
  <si>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</si>
  <si>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</si>
  <si>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</si>
  <si>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</si>
  <si>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</si>
  <si>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</si>
  <si>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</si>
  <si>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</si>
  <si>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</si>
  <si>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</si>
  <si>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</si>
  <si>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</si>
  <si>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</si>
  <si>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</si>
  <si>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</si>
  <si>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</si>
  <si>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</si>
  <si>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</si>
  <si>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</si>
  <si>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</si>
  <si>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</si>
  <si>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</si>
  <si>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</si>
  <si>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</si>
  <si>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</si>
  <si>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</si>
  <si>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</si>
  <si>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</si>
  <si>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</si>
  <si>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</si>
  <si>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</si>
  <si>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</si>
  <si>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</si>
  <si>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</si>
  <si>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</si>
  <si>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</si>
  <si>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</si>
  <si>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</si>
  <si>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</si>
  <si>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</si>
  <si>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</si>
  <si>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</si>
  <si>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</si>
  <si>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</si>
  <si>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</si>
  <si>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</si>
  <si>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</si>
  <si>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</si>
  <si>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</si>
  <si>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</si>
  <si>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</si>
  <si>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</si>
  <si>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</si>
  <si>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</si>
  <si>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</si>
  <si>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</si>
  <si>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</si>
  <si>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</si>
  <si>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</si>
  <si>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</si>
  <si>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</si>
  <si>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</si>
  <si>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</si>
  <si>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</si>
  <si>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</si>
  <si>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</si>
  <si>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</si>
  <si>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</si>
  <si>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</si>
  <si>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</si>
  <si>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</si>
  <si>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</si>
  <si>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</si>
  <si>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</si>
  <si>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</si>
  <si>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</si>
  <si>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</si>
  <si>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</si>
  <si>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</si>
  <si>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</si>
  <si>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</si>
  <si>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</si>
  <si>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</si>
  <si>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</si>
  <si>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</si>
  <si>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</si>
  <si>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</si>
  <si>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</si>
  <si>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</si>
  <si>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</si>
  <si>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</si>
  <si>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</si>
  <si>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</si>
  <si>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</si>
  <si>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</si>
  <si>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</si>
  <si>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</si>
  <si>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</si>
  <si>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</si>
  <si>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</si>
  <si>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</si>
  <si>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</si>
  <si>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</si>
  <si>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</si>
  <si>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</si>
  <si>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</si>
  <si>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</si>
  <si>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</si>
  <si>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</si>
  <si>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</si>
  <si>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</si>
  <si>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</si>
  <si>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</si>
  <si>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</si>
  <si>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</si>
  <si>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</si>
  <si>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</si>
  <si>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</si>
  <si>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</si>
  <si>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</si>
  <si>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</si>
  <si>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</si>
  <si>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</si>
  <si>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</si>
  <si>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</si>
  <si>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</si>
  <si>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</si>
  <si>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</si>
  <si>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</si>
  <si>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</si>
  <si>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</si>
  <si>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</si>
  <si>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</si>
  <si>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</si>
  <si>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</si>
  <si>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</si>
  <si>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</si>
  <si>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</si>
  <si>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</si>
  <si>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</si>
  <si>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</si>
  <si>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</si>
  <si>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</si>
  <si>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</si>
  <si>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</si>
  <si>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</si>
  <si>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</si>
  <si>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</si>
  <si>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</si>
  <si>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</si>
  <si>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</si>
  <si>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</si>
  <si>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</si>
  <si>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</si>
  <si>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</si>
  <si>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</si>
  <si>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</si>
  <si>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</si>
  <si>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</si>
  <si>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</si>
  <si>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</si>
  <si>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</si>
  <si>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</si>
  <si>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</si>
  <si>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</si>
  <si>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</si>
  <si>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</si>
  <si>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</si>
  <si>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</si>
  <si>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</si>
  <si>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</si>
  <si>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</si>
  <si>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</si>
  <si>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</si>
  <si>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</si>
  <si>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</si>
  <si>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</si>
  <si>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</si>
  <si>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</si>
  <si>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</si>
  <si>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</si>
  <si>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</si>
  <si>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</si>
  <si>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</si>
  <si>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</si>
  <si>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</si>
  <si>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</si>
  <si>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</si>
  <si>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</si>
  <si>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</si>
  <si>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</si>
  <si>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</si>
  <si>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</si>
  <si>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</si>
  <si>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</si>
  <si>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</si>
  <si>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</si>
  <si>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</si>
  <si>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</si>
  <si>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</si>
  <si>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</si>
  <si>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</si>
  <si>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</si>
  <si>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</si>
  <si>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</si>
  <si>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</si>
  <si>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</si>
  <si>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</si>
  <si>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</si>
  <si>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</si>
  <si>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</si>
  <si>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</si>
  <si>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</si>
  <si>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</si>
  <si>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</si>
  <si>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</si>
  <si>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</si>
  <si>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</si>
  <si>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</si>
  <si>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</si>
  <si>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</si>
  <si>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</si>
  <si>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</si>
  <si>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</si>
  <si>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</si>
  <si>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</si>
  <si>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</si>
  <si>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</si>
  <si>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</si>
  <si>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</si>
  <si>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</si>
  <si>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</si>
  <si>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</si>
  <si>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</si>
  <si>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</si>
  <si>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</si>
  <si>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</si>
  <si>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</si>
  <si>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</si>
  <si>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</si>
  <si>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</si>
  <si>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</si>
  <si>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</si>
  <si>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</si>
  <si>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</si>
  <si>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</si>
  <si>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</si>
  <si>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</si>
  <si>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</si>
  <si>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</si>
  <si>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</si>
  <si>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</si>
  <si>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</si>
  <si>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</si>
  <si>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</si>
  <si>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</si>
  <si>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</si>
  <si>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</si>
  <si>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</si>
  <si>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</si>
  <si>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</si>
  <si>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</si>
  <si>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</si>
  <si>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</si>
  <si>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</si>
  <si>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</si>
  <si>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</si>
  <si>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</si>
  <si>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</si>
  <si>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</si>
  <si>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</si>
  <si>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</si>
  <si>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</si>
  <si>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</si>
  <si>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</si>
  <si>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</si>
  <si>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</si>
  <si>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</si>
  <si>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</si>
  <si>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</si>
  <si>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</si>
  <si>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</si>
  <si>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</si>
  <si>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</si>
  <si>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</si>
  <si>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</si>
  <si>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</si>
  <si>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</si>
  <si>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</si>
  <si>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</si>
  <si>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</si>
  <si>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</si>
  <si>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</si>
  <si>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</si>
  <si>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</si>
  <si>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</si>
  <si>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</si>
  <si>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</si>
  <si>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</si>
  <si>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</si>
  <si>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</si>
  <si>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</si>
  <si>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</si>
  <si>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</si>
  <si>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</si>
  <si>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</si>
  <si>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</si>
  <si>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</si>
  <si>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</si>
  <si>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</si>
  <si>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</si>
  <si>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</si>
  <si>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</si>
  <si>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</si>
  <si>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</si>
  <si>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</si>
  <si>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</si>
  <si>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</si>
  <si>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</si>
  <si>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</si>
  <si>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</si>
  <si>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</si>
  <si>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</si>
  <si>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</si>
  <si>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</si>
  <si>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</si>
  <si>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</si>
  <si>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</si>
  <si>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</si>
  <si>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</si>
  <si>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</si>
  <si>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</si>
  <si>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</si>
  <si>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</si>
  <si>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</si>
  <si>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</si>
  <si>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</si>
  <si>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</si>
  <si>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</si>
  <si>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</si>
  <si>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</si>
  <si>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</si>
  <si>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</si>
  <si>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</si>
  <si>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</si>
  <si>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</si>
  <si>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</si>
  <si>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</si>
  <si>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</si>
  <si>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</si>
  <si>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</si>
  <si>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</si>
  <si>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</si>
  <si>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</si>
  <si>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</si>
  <si>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</si>
  <si>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</si>
  <si>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</si>
  <si>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</si>
  <si>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</si>
  <si>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</si>
  <si>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</si>
  <si>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</si>
  <si>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</si>
  <si>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</si>
  <si>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</si>
  <si>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</si>
  <si>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</si>
  <si>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</si>
  <si>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</si>
  <si>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</si>
  <si>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</si>
  <si>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</si>
  <si>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</si>
  <si>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</si>
  <si>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</si>
  <si>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</si>
  <si>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</si>
  <si>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</si>
  <si>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</si>
  <si>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</si>
  <si>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</si>
  <si>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</si>
  <si>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</si>
  <si>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</si>
  <si>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</si>
  <si>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</si>
  <si>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</si>
  <si>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</si>
  <si>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</si>
  <si>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</si>
  <si>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</si>
  <si>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</si>
  <si>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</si>
  <si>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</si>
  <si>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</si>
  <si>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</si>
  <si>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</si>
  <si>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</si>
  <si>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</si>
  <si>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</si>
  <si>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</si>
  <si>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</si>
  <si>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</si>
  <si>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</si>
  <si>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</si>
  <si>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</si>
  <si>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</si>
  <si>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</si>
  <si>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</si>
  <si>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</si>
  <si>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</si>
  <si>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</si>
  <si>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</si>
  <si>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</si>
  <si>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</si>
  <si>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</si>
  <si>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</si>
  <si>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</si>
  <si>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</si>
  <si>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</si>
  <si>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</si>
  <si>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</si>
  <si>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</si>
  <si>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</si>
  <si>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</si>
  <si>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</si>
  <si>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</si>
  <si>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</si>
  <si>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</si>
  <si>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</si>
  <si>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</si>
  <si>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</si>
  <si>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</si>
  <si>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</si>
  <si>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</si>
  <si>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</si>
  <si>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</si>
  <si>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</si>
  <si>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</si>
  <si>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</si>
  <si>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</si>
  <si>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</si>
  <si>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</si>
  <si>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</si>
  <si>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</si>
  <si>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</si>
  <si>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</si>
  <si>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</si>
  <si>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</si>
  <si>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</si>
  <si>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</si>
  <si>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</si>
  <si>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</si>
  <si>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</si>
  <si>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</si>
  <si>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</si>
  <si>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</si>
  <si>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</si>
  <si>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</si>
  <si>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</si>
  <si>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</si>
  <si>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</si>
  <si>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</si>
  <si>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</si>
  <si>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</si>
  <si>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</si>
  <si>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</si>
  <si>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</si>
  <si>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</si>
  <si>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</si>
  <si>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</si>
  <si>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</si>
  <si>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</si>
  <si>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</si>
  <si>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</si>
  <si>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</si>
  <si>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</si>
  <si>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</si>
  <si>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</si>
  <si>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</si>
  <si>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</si>
  <si>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</si>
  <si>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</si>
  <si>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</si>
  <si>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</si>
  <si>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</si>
  <si>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</si>
  <si>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</si>
  <si>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</si>
  <si>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</si>
  <si>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</si>
  <si>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</si>
  <si>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</si>
  <si>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</si>
  <si>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</si>
  <si>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</si>
  <si>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</si>
  <si>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</si>
  <si>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</si>
  <si>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</si>
  <si>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</si>
  <si>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</si>
  <si>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</si>
  <si>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</si>
  <si>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</si>
  <si>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</si>
  <si>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</si>
  <si>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</si>
  <si>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</si>
  <si>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</si>
  <si>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</si>
  <si>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</si>
  <si>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</si>
  <si>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</si>
  <si>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</si>
  <si>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</si>
  <si>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</si>
  <si>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</si>
  <si>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</si>
  <si>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</si>
  <si>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</si>
  <si>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</si>
  <si>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</si>
  <si>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</si>
  <si>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</si>
  <si>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</si>
  <si>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</si>
  <si>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</si>
  <si>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</si>
  <si>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</si>
  <si>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</si>
  <si>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</si>
  <si>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</si>
  <si>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</si>
  <si>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</si>
  <si>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</si>
  <si>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</si>
  <si>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</si>
  <si>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</si>
  <si>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</si>
  <si>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</si>
  <si>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</si>
  <si>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</si>
  <si>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</si>
  <si>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</si>
  <si>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</si>
  <si>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</si>
  <si>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</si>
  <si>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</si>
  <si>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</si>
  <si>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</si>
  <si>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</si>
  <si>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</si>
  <si>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</si>
  <si>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</si>
  <si>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</si>
  <si>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</si>
  <si>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</si>
  <si>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</si>
  <si>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</si>
  <si>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</si>
  <si>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</si>
  <si>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</si>
  <si>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</si>
  <si>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</si>
  <si>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</si>
  <si>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</si>
  <si>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</si>
  <si>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</si>
  <si>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</si>
  <si>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</si>
  <si>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</si>
  <si>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</si>
  <si>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</si>
  <si>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</si>
  <si>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</si>
  <si>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</si>
  <si>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</si>
  <si>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</si>
  <si>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</si>
  <si>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</si>
  <si>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</si>
  <si>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</si>
  <si>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</si>
  <si>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</si>
  <si>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</si>
  <si>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</si>
  <si>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</si>
  <si>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</si>
  <si>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</si>
  <si>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</si>
  <si>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</si>
  <si>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</si>
  <si>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</si>
  <si>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</si>
  <si>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</si>
  <si>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</si>
  <si>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</si>
  <si>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</si>
  <si>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</si>
  <si>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</si>
  <si>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</si>
  <si>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</si>
  <si>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</si>
  <si>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</si>
  <si>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</si>
  <si>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</si>
  <si>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</si>
  <si>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</si>
  <si>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</si>
  <si>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</si>
  <si>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</si>
  <si>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</si>
  <si>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</si>
  <si>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</si>
  <si>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</si>
  <si>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</si>
  <si>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</si>
  <si>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</si>
  <si>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</si>
  <si>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</si>
  <si>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</si>
  <si>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</si>
  <si>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</si>
  <si>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</si>
  <si>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</si>
  <si>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</si>
  <si>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</si>
  <si>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</si>
  <si>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</si>
  <si>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</si>
  <si>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</si>
  <si>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</si>
  <si>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</si>
  <si>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</si>
  <si>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</si>
  <si>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</si>
  <si>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</si>
  <si>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</si>
  <si>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</si>
  <si>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</si>
  <si>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</si>
  <si>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</si>
  <si>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</si>
  <si>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</si>
  <si>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</si>
  <si>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</si>
  <si>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</si>
  <si>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</si>
  <si>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</si>
  <si>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</si>
  <si>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</si>
  <si>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</si>
  <si>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</si>
  <si>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</si>
  <si>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</si>
  <si>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</si>
  <si>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</si>
  <si>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</si>
  <si>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</si>
  <si>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</si>
  <si>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</si>
  <si>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</si>
  <si>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</si>
  <si>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</si>
  <si>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</si>
  <si>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</si>
  <si>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</si>
  <si>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</si>
  <si>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</si>
  <si>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</si>
  <si>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</si>
  <si>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</si>
  <si>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</si>
  <si>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</si>
  <si>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</si>
  <si>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</si>
  <si>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</si>
  <si>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</si>
  <si>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</si>
  <si>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</si>
  <si>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</si>
  <si>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</si>
  <si>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</si>
  <si>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</si>
  <si>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</si>
  <si>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</si>
  <si>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</si>
  <si>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</si>
  <si>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</si>
  <si>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</si>
  <si>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</si>
  <si>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</si>
  <si>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</si>
  <si>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</si>
  <si>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</si>
  <si>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</si>
  <si>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</si>
  <si>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</si>
  <si>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</si>
  <si>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</si>
  <si>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</si>
  <si>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</si>
  <si>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</si>
  <si>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</si>
  <si>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</si>
  <si>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</si>
  <si>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</si>
  <si>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</si>
  <si>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</si>
  <si>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</si>
  <si>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</si>
  <si>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</si>
  <si>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</si>
  <si>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</si>
  <si>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</si>
  <si>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</si>
  <si>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</si>
  <si>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</si>
  <si>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</si>
  <si>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</si>
  <si>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</si>
  <si>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</si>
  <si>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</si>
  <si>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</si>
  <si>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</si>
  <si>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</si>
  <si>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</si>
  <si>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</si>
  <si>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</si>
  <si>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</si>
  <si>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</si>
  <si>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</si>
  <si>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</si>
  <si>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</si>
  <si>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</si>
  <si>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</si>
  <si>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</si>
  <si>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</si>
  <si>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</si>
  <si>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</si>
  <si>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</si>
  <si>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</si>
  <si>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</si>
  <si>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</si>
  <si>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</si>
  <si>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</si>
  <si>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</si>
  <si>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</si>
  <si>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</si>
  <si>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</si>
  <si>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</si>
  <si>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</si>
  <si>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</si>
  <si>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</si>
  <si>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</si>
  <si>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</si>
  <si>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</si>
  <si>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</si>
  <si>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</si>
  <si>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</si>
  <si>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</si>
  <si>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</si>
  <si>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</si>
  <si>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</si>
  <si>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</si>
  <si>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</si>
  <si>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</si>
  <si>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</si>
  <si>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</si>
  <si>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</si>
  <si>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</si>
  <si>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</si>
  <si>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</si>
  <si>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</si>
  <si>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</si>
  <si>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</si>
  <si>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</si>
  <si>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</si>
  <si>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</si>
  <si>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</si>
  <si>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</si>
  <si>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</si>
  <si>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</si>
  <si>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</si>
  <si>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</si>
  <si>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</si>
  <si>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</si>
  <si>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</si>
  <si>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</si>
  <si>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</si>
  <si>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</si>
  <si>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</si>
  <si>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</si>
  <si>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</si>
  <si>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</si>
  <si>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</si>
  <si>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</si>
  <si>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</si>
  <si>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</si>
  <si>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</si>
  <si>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</si>
  <si>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</si>
  <si>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</si>
  <si>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</si>
  <si>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</si>
  <si>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</si>
  <si>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</si>
  <si>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</si>
  <si>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</si>
  <si>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</si>
  <si>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</si>
  <si>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</si>
  <si>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</si>
  <si>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</si>
  <si>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</si>
  <si>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</si>
  <si>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</si>
  <si>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</si>
  <si>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</si>
  <si>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</si>
  <si>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</si>
  <si>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</si>
  <si>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</si>
  <si>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</si>
  <si>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</si>
  <si>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</si>
  <si>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</si>
  <si>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</si>
  <si>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</si>
  <si>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</si>
  <si>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</si>
  <si>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</si>
  <si>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</si>
  <si>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</si>
  <si>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</si>
  <si>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</si>
  <si>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</si>
  <si>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</si>
  <si>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</si>
  <si>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</si>
  <si>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</si>
  <si>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</si>
  <si>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</si>
  <si>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</si>
  <si>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</si>
  <si>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</si>
  <si>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</si>
  <si>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</si>
  <si>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</si>
  <si>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</si>
  <si>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</si>
  <si>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</si>
  <si>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</si>
  <si>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</si>
  <si>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</si>
  <si>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</si>
  <si>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</si>
  <si>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</si>
  <si>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</si>
  <si>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</si>
  <si>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</si>
  <si>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</si>
  <si>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</si>
  <si>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</si>
  <si>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</si>
  <si>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</si>
  <si>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</si>
  <si>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</si>
  <si>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</si>
  <si>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</si>
  <si>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</si>
  <si>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</si>
  <si>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</si>
  <si>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</si>
  <si>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</si>
  <si>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</si>
  <si>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</si>
  <si>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</si>
  <si>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</si>
  <si>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</si>
  <si>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</si>
  <si>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</si>
  <si>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</si>
  <si>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</si>
  <si>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</si>
  <si>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</si>
  <si>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</si>
  <si>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</si>
  <si>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</si>
  <si>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</si>
  <si>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</si>
  <si>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</si>
  <si>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</si>
  <si>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</si>
  <si>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</si>
  <si>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</si>
  <si>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</si>
  <si>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</si>
  <si>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</si>
  <si>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</si>
  <si>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</si>
  <si>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</si>
  <si>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</si>
  <si>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</si>
  <si>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</si>
  <si>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</si>
  <si>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</si>
  <si>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</si>
  <si>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</si>
  <si>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</si>
  <si>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</si>
  <si>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</si>
  <si>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</si>
  <si>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</si>
  <si>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</si>
  <si>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</si>
  <si>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</si>
  <si>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</si>
  <si>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</si>
  <si>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</si>
  <si>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</si>
  <si>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</si>
  <si>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</si>
  <si>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</si>
  <si>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</si>
  <si>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</si>
  <si>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</si>
  <si>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</si>
  <si>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</si>
  <si>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</si>
  <si>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</si>
  <si>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</si>
  <si>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</si>
  <si>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</si>
  <si>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</si>
  <si>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</si>
  <si>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</si>
  <si>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</si>
  <si>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</si>
  <si>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</si>
  <si>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</si>
  <si>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</si>
  <si>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</si>
  <si>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</si>
  <si>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</si>
  <si>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</si>
  <si>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</si>
  <si>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</si>
  <si>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</si>
  <si>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</si>
  <si>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</si>
  <si>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</si>
  <si>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</si>
  <si>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</si>
  <si>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</si>
  <si>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</si>
  <si>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</si>
  <si>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</si>
  <si>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</si>
  <si>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</si>
  <si>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</si>
  <si>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</si>
  <si>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</si>
  <si>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</si>
  <si>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</si>
  <si>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</si>
  <si>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</si>
  <si>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</si>
  <si>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</si>
  <si>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</si>
  <si>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</si>
  <si>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</si>
  <si>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</si>
  <si>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</si>
  <si>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</si>
  <si>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</si>
  <si>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</si>
  <si>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</si>
  <si>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</si>
  <si>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</si>
  <si>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</si>
  <si>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</si>
  <si>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</si>
  <si>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</si>
  <si>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</si>
  <si>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</si>
  <si>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</si>
  <si>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</si>
  <si>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</si>
  <si>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</si>
  <si>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</si>
  <si>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</si>
  <si>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</si>
  <si>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</si>
  <si>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</si>
  <si>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</si>
  <si>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</si>
  <si>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</si>
  <si>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</si>
  <si>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</si>
  <si>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</si>
  <si>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</si>
  <si>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</si>
  <si>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</si>
  <si>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</si>
  <si>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</si>
  <si>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</si>
  <si>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</si>
  <si>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</si>
  <si>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</si>
  <si>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</si>
  <si>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</si>
  <si>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</si>
  <si>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</si>
  <si>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</si>
  <si>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</si>
  <si>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</si>
  <si>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</si>
  <si>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</si>
  <si>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</si>
  <si>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</si>
  <si>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</si>
  <si>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</si>
  <si>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</si>
  <si>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</si>
  <si>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</si>
  <si>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</si>
  <si>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</si>
  <si>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</si>
  <si>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</si>
  <si>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</si>
  <si>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</si>
  <si>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</si>
  <si>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</si>
  <si>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</si>
  <si>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</si>
  <si>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</si>
  <si>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</si>
  <si>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</si>
  <si>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</si>
  <si>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</si>
  <si>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</si>
  <si>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</si>
  <si>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</si>
  <si>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</si>
  <si>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</si>
  <si>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</si>
  <si>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</si>
  <si>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</si>
  <si>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</si>
  <si>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</si>
  <si>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</si>
  <si>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</si>
  <si>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</si>
  <si>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</si>
  <si>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</si>
  <si>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</si>
  <si>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</si>
  <si>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</si>
  <si>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</si>
  <si>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</si>
  <si>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</si>
  <si>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</si>
  <si>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</si>
  <si>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</si>
  <si>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</si>
  <si>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</si>
  <si>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</si>
  <si>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</si>
  <si>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</si>
  <si>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</si>
  <si>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</si>
  <si>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</si>
  <si>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</si>
  <si>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</si>
  <si>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</si>
  <si>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</si>
  <si>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</si>
  <si>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</si>
  <si>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</si>
  <si>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</si>
  <si>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</si>
  <si>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</si>
  <si>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</si>
  <si>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</si>
  <si>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</si>
  <si>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</si>
  <si>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</si>
  <si>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</si>
  <si>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</si>
  <si>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</si>
  <si>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</si>
  <si>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</si>
  <si>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</si>
  <si>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</si>
  <si>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</si>
  <si>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</si>
  <si>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</si>
  <si>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</si>
  <si>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</si>
  <si>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</si>
  <si>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</si>
  <si>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</si>
  <si>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</si>
  <si>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</si>
  <si>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</si>
  <si>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</si>
  <si>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</si>
  <si>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</si>
  <si>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</si>
  <si>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</si>
  <si>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</si>
  <si>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</si>
  <si>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</si>
  <si>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</si>
  <si>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</si>
  <si>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</si>
  <si>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</si>
  <si>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</si>
  <si>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</si>
  <si>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</si>
  <si>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</si>
  <si>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</si>
  <si>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</si>
  <si>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</si>
  <si>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</si>
  <si>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</si>
  <si>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</si>
  <si>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</si>
  <si>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</si>
  <si>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</si>
  <si>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</si>
  <si>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</si>
  <si>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</si>
  <si>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</si>
  <si>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</si>
  <si>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</si>
  <si>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</si>
  <si>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</si>
  <si>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</si>
  <si>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</si>
  <si>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</si>
  <si>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</si>
  <si>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</si>
  <si>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</si>
  <si>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</si>
  <si>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</si>
  <si>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</si>
  <si>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</si>
  <si>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</si>
  <si>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</si>
  <si>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</si>
  <si>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</si>
  <si>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</si>
  <si>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</si>
  <si>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</si>
  <si>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</si>
  <si>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</si>
  <si>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</si>
  <si>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</si>
  <si>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</si>
  <si>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</si>
  <si>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</si>
  <si>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</si>
  <si>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</si>
  <si>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</si>
  <si>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</si>
  <si>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</si>
  <si>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</si>
  <si>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</si>
  <si>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</si>
  <si>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</si>
  <si>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</si>
  <si>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</si>
  <si>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</si>
  <si>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</si>
  <si>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</si>
  <si>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</si>
  <si>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</si>
  <si>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</si>
  <si>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</si>
  <si>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</si>
  <si>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</si>
  <si>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</si>
  <si>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</si>
  <si>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</si>
  <si>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</si>
  <si>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</si>
  <si>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</si>
  <si>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</si>
  <si>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</si>
  <si>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</si>
  <si>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</si>
  <si>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</si>
  <si>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</si>
  <si>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</si>
  <si>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</si>
  <si>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</si>
  <si>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</si>
  <si>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</si>
  <si>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</si>
  <si>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</si>
  <si>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</si>
  <si>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</si>
  <si>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</si>
  <si>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</si>
  <si>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</si>
  <si>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</si>
  <si>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</si>
  <si>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</si>
  <si>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</si>
  <si>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</si>
  <si>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</si>
  <si>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</si>
  <si>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</si>
  <si>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</si>
  <si>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</si>
  <si>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</si>
  <si>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</si>
  <si>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</si>
  <si>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</si>
  <si>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</si>
  <si>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</si>
  <si>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</si>
  <si>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</si>
  <si>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</si>
  <si>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</si>
  <si>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</si>
  <si>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</si>
  <si>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</si>
  <si>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</si>
  <si>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</si>
  <si>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</si>
  <si>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</si>
  <si>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</si>
  <si>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</si>
  <si>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</si>
  <si>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</si>
  <si>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</si>
  <si>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</si>
  <si>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</si>
  <si>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</si>
  <si>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</si>
  <si>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</si>
  <si>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</si>
  <si>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</si>
  <si>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</si>
  <si>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</si>
  <si>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</si>
  <si>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</si>
  <si>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</si>
  <si>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</si>
  <si>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</si>
  <si>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</si>
  <si>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</si>
  <si>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</si>
  <si>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</si>
  <si>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</si>
  <si>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</si>
  <si>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</si>
  <si>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</si>
  <si>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</si>
  <si>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</si>
  <si>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</si>
  <si>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</si>
  <si>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</si>
  <si>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</si>
  <si>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</si>
  <si>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</si>
  <si>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</si>
  <si>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</si>
  <si>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</si>
  <si>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</si>
  <si>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</si>
  <si>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</si>
  <si>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</si>
  <si>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</si>
  <si>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</si>
  <si>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</si>
  <si>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</si>
  <si>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</si>
  <si>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</si>
  <si>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</si>
  <si>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</si>
  <si>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</si>
  <si>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</si>
  <si>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</si>
  <si>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</si>
  <si>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</si>
  <si>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</si>
  <si>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</si>
  <si>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</si>
  <si>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</si>
  <si>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</si>
  <si>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</si>
  <si>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</si>
  <si>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</si>
  <si>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</si>
  <si>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</si>
  <si>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</si>
  <si>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</si>
  <si>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</si>
  <si>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</si>
  <si>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</si>
  <si>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</si>
  <si>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</si>
  <si>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</si>
  <si>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</si>
  <si>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</si>
  <si>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</si>
  <si>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</si>
  <si>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</si>
  <si>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</si>
  <si>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</si>
  <si>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</si>
  <si>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</si>
  <si>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</si>
  <si>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</si>
  <si>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</si>
  <si>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</si>
  <si>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</si>
  <si>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</si>
  <si>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</si>
  <si>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</si>
  <si>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</si>
  <si>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</si>
  <si>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</si>
  <si>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</si>
  <si>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</si>
  <si>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</si>
  <si>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</si>
  <si>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</si>
  <si>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</si>
  <si>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</si>
  <si>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</si>
  <si>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</si>
  <si>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</si>
  <si>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</si>
  <si>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</si>
  <si>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</si>
  <si>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</si>
  <si>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</si>
  <si>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</si>
  <si>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</si>
  <si>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</si>
  <si>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</si>
  <si>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</si>
  <si>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</si>
  <si>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</si>
  <si>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</si>
  <si>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</si>
  <si>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</si>
  <si>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</si>
  <si>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</si>
  <si>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</si>
  <si>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</si>
  <si>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</si>
  <si>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</si>
  <si>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</si>
  <si>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</si>
  <si>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</si>
  <si>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</si>
  <si>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</si>
  <si>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</si>
  <si>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</si>
  <si>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</si>
  <si>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</si>
  <si>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</si>
  <si>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</si>
  <si>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</si>
  <si>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</si>
  <si>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</si>
  <si>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</si>
  <si>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</si>
  <si>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</si>
  <si>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</si>
  <si>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</si>
  <si>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</si>
  <si>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</si>
  <si>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</si>
  <si>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</si>
  <si>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</si>
  <si>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</si>
  <si>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</si>
  <si>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</si>
  <si>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</si>
  <si>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</si>
  <si>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</si>
  <si>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</si>
  <si>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</si>
  <si>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</si>
  <si>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</si>
  <si>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</si>
  <si>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</si>
  <si>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</si>
  <si>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</si>
  <si>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</si>
  <si>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</si>
  <si>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</si>
  <si>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</si>
  <si>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</si>
  <si>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</si>
  <si>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</si>
  <si>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</si>
  <si>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</si>
  <si>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</si>
  <si>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</si>
  <si>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</si>
  <si>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</si>
  <si>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</si>
  <si>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</si>
  <si>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</si>
  <si>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</si>
  <si>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</si>
  <si>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</si>
  <si>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</si>
  <si>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</si>
  <si>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</si>
  <si>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</si>
  <si>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</si>
  <si>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</si>
  <si>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</si>
  <si>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</si>
  <si>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</si>
  <si>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</si>
  <si>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</si>
  <si>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</si>
  <si>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</si>
  <si>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</si>
  <si>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</si>
  <si>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</si>
  <si>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</si>
  <si>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</si>
  <si>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</si>
  <si>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</si>
  <si>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</si>
  <si>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</si>
  <si>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</si>
  <si>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</si>
  <si>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</si>
  <si>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</si>
  <si>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</si>
  <si>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</si>
  <si>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</si>
  <si>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</si>
  <si>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</si>
  <si>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</si>
  <si>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</si>
  <si>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</si>
  <si>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</si>
  <si>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</si>
  <si>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</si>
  <si>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</si>
  <si>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</si>
  <si>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</si>
  <si>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</si>
  <si>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</si>
  <si>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</si>
  <si>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</si>
  <si>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</si>
  <si>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</si>
  <si>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</si>
  <si>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</si>
  <si>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</si>
  <si>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</si>
  <si>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</si>
  <si>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</si>
  <si>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</si>
  <si>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</si>
  <si>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</si>
  <si>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</si>
  <si>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</si>
  <si>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</si>
  <si>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</si>
  <si>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</si>
  <si>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</si>
  <si>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</si>
  <si>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</si>
  <si>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</si>
  <si>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</si>
  <si>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</si>
  <si>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</si>
  <si>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</si>
  <si>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</si>
  <si>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</si>
  <si>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</si>
  <si>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</si>
  <si>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</si>
  <si>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</si>
  <si>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</si>
  <si>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</si>
  <si>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</si>
  <si>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</si>
  <si>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</si>
  <si>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</si>
  <si>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</si>
  <si>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</si>
  <si>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</si>
  <si>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</si>
  <si>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</si>
  <si>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</si>
  <si>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</si>
  <si>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</si>
  <si>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</si>
  <si>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</si>
  <si>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</si>
  <si>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</si>
  <si>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</si>
  <si>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</si>
  <si>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</si>
  <si>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</si>
  <si>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</si>
  <si>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</si>
  <si>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</si>
  <si>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</si>
  <si>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</si>
  <si>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</si>
  <si>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</si>
  <si>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</si>
  <si>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</si>
  <si>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</si>
  <si>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</si>
  <si>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</si>
  <si>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</si>
  <si>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</si>
  <si>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</si>
  <si>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</si>
  <si>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</si>
  <si>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</si>
  <si>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</si>
  <si>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</si>
  <si>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</si>
  <si>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</si>
  <si>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</si>
  <si>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</si>
  <si>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</si>
  <si>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</si>
  <si>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</si>
  <si>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</si>
  <si>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</si>
  <si>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</si>
  <si>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</si>
  <si>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</si>
  <si>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</si>
  <si>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</si>
  <si>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</si>
  <si>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</si>
  <si>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</si>
  <si>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</si>
  <si>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</si>
  <si>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</si>
  <si>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</si>
  <si>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</si>
  <si>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</si>
  <si>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</si>
  <si>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</si>
  <si>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</si>
  <si>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</si>
  <si>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</si>
  <si>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</si>
  <si>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</si>
  <si>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</si>
  <si>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</si>
  <si>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</si>
  <si>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</si>
  <si>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</si>
  <si>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</si>
  <si>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</si>
  <si>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</si>
  <si>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</si>
  <si>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</si>
  <si>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</si>
  <si>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</si>
  <si>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</si>
  <si>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</si>
  <si>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</si>
  <si>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</si>
  <si>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</si>
  <si>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</si>
  <si>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</si>
  <si>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</si>
  <si>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</si>
  <si>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</si>
  <si>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</si>
  <si>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</si>
  <si>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</si>
  <si>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</si>
  <si>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</si>
  <si>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</si>
  <si>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</si>
  <si>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</si>
  <si>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</si>
  <si>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</si>
  <si>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</si>
  <si>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</si>
  <si>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</si>
  <si>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</si>
  <si>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</si>
  <si>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</si>
  <si>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</si>
  <si>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</si>
  <si>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</si>
  <si>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</si>
  <si>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</si>
  <si>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</si>
  <si>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</si>
  <si>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</si>
  <si>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</si>
  <si>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</si>
  <si>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</si>
  <si>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</si>
  <si>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</si>
  <si>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</si>
  <si>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</si>
  <si>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</si>
  <si>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</si>
  <si>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</si>
  <si>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</si>
  <si>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</si>
  <si>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</si>
  <si>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</si>
  <si>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</si>
  <si>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</si>
  <si>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</si>
  <si>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</si>
  <si>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</si>
  <si>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</si>
  <si>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</si>
  <si>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</si>
  <si>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</si>
  <si>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</si>
  <si>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</si>
  <si>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</si>
  <si>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</si>
  <si>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</si>
  <si>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</si>
  <si>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</si>
  <si>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</si>
  <si>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</si>
  <si>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</si>
  <si>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</si>
  <si>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</si>
  <si>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</si>
  <si>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</si>
  <si>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</si>
  <si>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</si>
  <si>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</si>
  <si>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</si>
  <si>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</si>
  <si>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</si>
  <si>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</si>
  <si>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</si>
  <si>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</si>
  <si>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</si>
  <si>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</si>
  <si>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</si>
  <si>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</si>
  <si>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</si>
  <si>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</si>
  <si>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</si>
  <si>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</si>
  <si>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</si>
  <si>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</si>
  <si>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</si>
  <si>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</si>
  <si>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</si>
  <si>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</si>
  <si>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</si>
  <si>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</si>
  <si>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</si>
  <si>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</si>
  <si>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</si>
  <si>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</si>
  <si>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</si>
  <si>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</si>
  <si>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</si>
  <si>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</si>
  <si>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</si>
  <si>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</si>
  <si>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</si>
  <si>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</si>
  <si>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</si>
  <si>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</si>
  <si>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</si>
  <si>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</si>
  <si>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</si>
  <si>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</si>
  <si>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</si>
  <si>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</si>
  <si>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</si>
  <si>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</si>
  <si>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</si>
  <si>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</si>
  <si>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</si>
  <si>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</si>
  <si>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</si>
  <si>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</si>
  <si>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</si>
  <si>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</si>
  <si>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</si>
  <si>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</si>
  <si>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</si>
  <si>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</si>
  <si>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</si>
  <si>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</si>
  <si>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</si>
  <si>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</si>
  <si>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</si>
  <si>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</si>
  <si>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</si>
  <si>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</si>
  <si>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</si>
  <si>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</si>
  <si>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</si>
  <si>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</si>
  <si>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</si>
  <si>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</si>
  <si>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</si>
  <si>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</si>
  <si>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</si>
  <si>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</si>
  <si>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</si>
  <si>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</si>
  <si>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</si>
  <si>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</si>
  <si>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</si>
  <si>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</si>
  <si>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</si>
  <si>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</si>
  <si>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</si>
  <si>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</si>
  <si>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</si>
  <si>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</si>
  <si>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</si>
  <si>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</si>
  <si>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</si>
  <si>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</si>
  <si>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</si>
  <si>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</si>
  <si>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</si>
  <si>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</si>
  <si>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</si>
  <si>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</si>
  <si>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</si>
  <si>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</si>
  <si>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</si>
  <si>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</si>
  <si>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</si>
  <si>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</si>
  <si>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</si>
  <si>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</si>
  <si>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</si>
  <si>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</si>
  <si>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</si>
  <si>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</si>
  <si>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</si>
  <si>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</si>
  <si>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</si>
  <si>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</si>
  <si>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</si>
  <si>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</si>
  <si>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</si>
  <si>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</si>
  <si>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</si>
  <si>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</si>
  <si>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</si>
  <si>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</si>
  <si>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</si>
  <si>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</si>
  <si>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</si>
  <si>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</si>
  <si>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</si>
  <si>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</si>
  <si>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</si>
  <si>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</si>
  <si>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</si>
  <si>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</si>
  <si>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</si>
  <si>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</si>
  <si>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</si>
  <si>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</si>
  <si>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</si>
  <si>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</si>
  <si>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</si>
  <si>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</si>
  <si>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</si>
  <si>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</si>
  <si>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</si>
  <si>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</si>
  <si>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</si>
  <si>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</si>
  <si>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</si>
  <si>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</si>
  <si>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</si>
  <si>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</si>
  <si>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</si>
  <si>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</si>
  <si>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</si>
  <si>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</si>
  <si>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</si>
  <si>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</si>
  <si>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</si>
  <si>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</si>
  <si>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</si>
  <si>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</si>
  <si>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</si>
  <si>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</si>
  <si>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</si>
  <si>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</si>
  <si>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</si>
  <si>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</si>
  <si>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</si>
  <si>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</si>
  <si>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</si>
  <si>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</si>
  <si>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</si>
  <si>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</si>
  <si>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</si>
  <si>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</si>
  <si>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</si>
  <si>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</si>
  <si>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</si>
  <si>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</si>
  <si>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</si>
  <si>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</si>
  <si>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</si>
  <si>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</si>
  <si>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</si>
  <si>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</si>
  <si>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</si>
  <si>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</si>
  <si>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</si>
  <si>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</si>
  <si>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</si>
  <si>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</si>
  <si>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</si>
  <si>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</si>
  <si>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</si>
  <si>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</si>
  <si>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</si>
  <si>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</si>
  <si>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</si>
  <si>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</si>
  <si>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</si>
  <si>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</si>
  <si>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</si>
  <si>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</si>
  <si>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</si>
  <si>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</si>
  <si>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</si>
  <si>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</si>
  <si>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</si>
  <si>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</si>
  <si>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</si>
  <si>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</si>
  <si>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</si>
  <si>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</si>
  <si>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</si>
  <si>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</si>
  <si>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</si>
  <si>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</si>
  <si>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</si>
  <si>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</si>
  <si>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</si>
  <si>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</si>
  <si>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</si>
  <si>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</si>
  <si>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</si>
  <si>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</si>
  <si>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</si>
  <si>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</si>
  <si>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</si>
  <si>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</si>
  <si>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</si>
  <si>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</si>
  <si>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</si>
  <si>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</si>
  <si>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</si>
  <si>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</si>
  <si>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</si>
  <si>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</si>
  <si>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</si>
  <si>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</si>
  <si>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</si>
  <si>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</si>
  <si>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</si>
  <si>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</si>
  <si>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</si>
  <si>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</si>
  <si>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</si>
  <si>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</si>
  <si>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</si>
  <si>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</si>
  <si>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</si>
  <si>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</si>
  <si>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</si>
  <si>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</si>
  <si>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</si>
  <si>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</si>
  <si>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</si>
  <si>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</si>
  <si>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</si>
  <si>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</si>
  <si>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</si>
  <si>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</si>
  <si>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</si>
  <si>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</si>
  <si>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</si>
  <si>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</si>
  <si>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</si>
  <si>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</si>
  <si>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</si>
  <si>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</si>
  <si>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</si>
  <si>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</si>
  <si>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</si>
  <si>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</si>
  <si>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</si>
  <si>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</si>
  <si>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</si>
  <si>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</si>
  <si>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</si>
  <si>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</si>
  <si>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</si>
  <si>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</si>
  <si>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</si>
  <si>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</si>
  <si>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</si>
  <si>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</si>
  <si>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</si>
  <si>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</si>
  <si>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</si>
  <si>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</si>
  <si>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</si>
  <si>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</si>
  <si>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</si>
  <si>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</si>
  <si>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</si>
  <si>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</si>
  <si>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</si>
  <si>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</si>
  <si>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</si>
  <si>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</si>
  <si>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</si>
  <si>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</si>
  <si>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</si>
  <si>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</si>
  <si>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</si>
  <si>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</si>
  <si>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</si>
  <si>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</si>
  <si>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</si>
  <si>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</si>
  <si>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</si>
  <si>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</si>
  <si>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</si>
  <si>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</si>
  <si>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</si>
  <si>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</si>
  <si>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</si>
  <si>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</si>
  <si>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</si>
  <si>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</si>
  <si>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</si>
  <si>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</si>
  <si>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</si>
  <si>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</si>
  <si>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</si>
  <si>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</si>
  <si>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</si>
  <si>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</si>
  <si>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</si>
  <si>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</si>
  <si>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</si>
  <si>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</si>
  <si>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</si>
  <si>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</si>
  <si>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</si>
  <si>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</si>
  <si>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</si>
  <si>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</si>
  <si>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</si>
  <si>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</si>
  <si>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</si>
  <si>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</si>
  <si>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</si>
  <si>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</si>
  <si>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</si>
  <si>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</si>
  <si>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</si>
  <si>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</si>
  <si>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</si>
  <si>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</si>
  <si>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</si>
  <si>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</si>
  <si>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</si>
  <si>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</si>
  <si>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</si>
  <si>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</si>
  <si>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</si>
  <si>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</si>
  <si>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</si>
  <si>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</si>
  <si>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</si>
  <si>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</si>
  <si>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</si>
  <si>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</si>
  <si>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</si>
  <si>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</si>
  <si>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</si>
  <si>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</si>
  <si>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</si>
  <si>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</si>
  <si>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</si>
  <si>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</si>
  <si>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</si>
  <si>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</si>
  <si>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</si>
  <si>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</si>
  <si>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</si>
  <si>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</si>
  <si>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</si>
  <si>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</si>
  <si>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</si>
  <si>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</si>
  <si>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</si>
  <si>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</si>
  <si>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</si>
  <si>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</si>
  <si>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</si>
  <si>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</si>
  <si>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</si>
  <si>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</si>
  <si>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</si>
  <si>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</si>
  <si>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</si>
  <si>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</si>
  <si>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</si>
  <si>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</si>
  <si>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</si>
  <si>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</si>
  <si>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</si>
  <si>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</si>
  <si>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</si>
  <si>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</si>
  <si>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</si>
  <si>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</si>
  <si>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</si>
  <si>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</si>
  <si>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</si>
  <si>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</si>
  <si>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</si>
  <si>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</si>
  <si>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</si>
  <si>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</si>
  <si>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</si>
  <si>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</si>
  <si>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</si>
  <si>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</si>
  <si>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</si>
  <si>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</si>
  <si>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</si>
  <si>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</si>
  <si>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</si>
  <si>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</si>
  <si>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</si>
  <si>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</si>
  <si>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</si>
  <si>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</si>
  <si>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</si>
  <si>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</si>
  <si>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</si>
  <si>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</si>
  <si>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</si>
  <si>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</si>
  <si>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</si>
  <si>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</si>
  <si>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</si>
  <si>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</si>
  <si>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</si>
  <si>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</si>
  <si>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</si>
  <si>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</si>
  <si>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</si>
  <si>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</si>
  <si>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</si>
  <si>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</si>
  <si>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</si>
  <si>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</si>
  <si>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</si>
  <si>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</si>
  <si>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</si>
  <si>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</si>
  <si>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</si>
  <si>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</si>
  <si>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</si>
  <si>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</si>
  <si>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</si>
  <si>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</si>
  <si>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</si>
  <si>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</si>
  <si>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</si>
  <si>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</si>
  <si>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</si>
  <si>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</si>
  <si>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</si>
  <si>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</si>
  <si>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</si>
  <si>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</si>
  <si>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</si>
  <si>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</si>
  <si>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</si>
  <si>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</si>
  <si>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</si>
  <si>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</si>
  <si>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</si>
  <si>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</si>
  <si>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</si>
  <si>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</si>
  <si>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</si>
  <si>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</si>
  <si>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</si>
  <si>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</si>
  <si>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</si>
  <si>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</si>
  <si>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</si>
  <si>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</si>
  <si>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</si>
  <si>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</si>
  <si>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</si>
  <si>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</si>
  <si>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</si>
  <si>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</si>
  <si>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</si>
  <si>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</si>
  <si>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</si>
  <si>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</si>
  <si>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</si>
  <si>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</si>
  <si>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</si>
  <si>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</si>
  <si>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</si>
  <si>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</si>
  <si>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</si>
  <si>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</si>
  <si>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</si>
  <si>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</si>
  <si>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</si>
  <si>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</si>
  <si>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</si>
  <si>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</si>
  <si>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</si>
  <si>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</si>
  <si>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</si>
  <si>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</si>
  <si>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</si>
  <si>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</si>
  <si>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</si>
  <si>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</si>
  <si>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</si>
  <si>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</si>
  <si>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</si>
  <si>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</si>
  <si>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</si>
  <si>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</si>
  <si>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</si>
  <si>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</si>
  <si>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</si>
  <si>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</si>
  <si>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</si>
  <si>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</si>
  <si>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</si>
  <si>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</si>
  <si>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</si>
  <si>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</si>
  <si>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</si>
  <si>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</si>
  <si>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</si>
  <si>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</si>
  <si>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</si>
  <si>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</si>
  <si>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</si>
  <si>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</si>
  <si>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</si>
  <si>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</si>
  <si>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</si>
  <si>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</si>
  <si>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</si>
  <si>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</si>
  <si>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</si>
  <si>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</si>
  <si>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</si>
  <si>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</si>
  <si>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</si>
  <si>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</si>
  <si>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</si>
  <si>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</si>
  <si>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</si>
  <si>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</si>
  <si>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</si>
  <si>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</si>
  <si>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</si>
  <si>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</si>
  <si>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</si>
  <si>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</si>
  <si>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</si>
  <si>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</si>
  <si>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</si>
  <si>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</si>
  <si>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</si>
  <si>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</si>
  <si>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</si>
  <si>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</si>
  <si>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</si>
  <si>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</si>
  <si>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</si>
  <si>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</si>
  <si>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</si>
  <si>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</si>
  <si>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</si>
  <si>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</si>
  <si>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</si>
  <si>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</si>
  <si>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</si>
  <si>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</si>
  <si>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</si>
  <si>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</si>
  <si>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</si>
  <si>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</si>
  <si>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</si>
  <si>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</si>
  <si>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</si>
  <si>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</si>
  <si>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</si>
  <si>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</si>
  <si>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</si>
  <si>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</si>
  <si>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</si>
  <si>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</si>
  <si>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</si>
  <si>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</si>
  <si>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</si>
  <si>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</si>
  <si>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</si>
  <si>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</si>
  <si>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</si>
  <si>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</si>
  <si>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</si>
  <si>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</si>
  <si>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</si>
  <si>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</si>
  <si>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</si>
  <si>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</si>
  <si>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</si>
  <si>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</si>
  <si>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</si>
  <si>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</si>
  <si>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</si>
  <si>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</si>
  <si>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</si>
  <si>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</si>
  <si>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</si>
  <si>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</si>
  <si>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</si>
  <si>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</si>
  <si>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</si>
  <si>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</si>
  <si>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</si>
  <si>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</si>
  <si>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</si>
  <si>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</si>
  <si>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</si>
  <si>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</si>
  <si>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</si>
  <si>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</si>
  <si>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</si>
  <si>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</si>
  <si>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</si>
  <si>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</si>
  <si>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</si>
  <si>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</si>
  <si>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</si>
  <si>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</si>
  <si>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</si>
  <si>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</si>
  <si>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</si>
  <si>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</si>
  <si>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</si>
  <si>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</si>
  <si>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</si>
  <si>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</si>
  <si>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</si>
  <si>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</si>
  <si>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</si>
  <si>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</si>
  <si>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</si>
  <si>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</si>
  <si>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</si>
  <si>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</si>
  <si>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</si>
  <si>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</si>
  <si>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</si>
  <si>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</si>
  <si>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</si>
  <si>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</si>
  <si>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</si>
  <si>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</si>
  <si>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</si>
  <si>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</si>
  <si>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</si>
  <si>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</si>
  <si>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</si>
  <si>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</si>
  <si>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</si>
  <si>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</si>
  <si>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</si>
  <si>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</si>
  <si>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</si>
  <si>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</si>
  <si>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</si>
  <si>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</si>
  <si>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</si>
  <si>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</si>
  <si>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</si>
  <si>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</si>
  <si>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</si>
  <si>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</si>
  <si>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</si>
  <si>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</si>
  <si>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</si>
  <si>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</si>
  <si>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</si>
  <si>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</si>
  <si>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</si>
  <si>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</si>
  <si>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</si>
  <si>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</si>
  <si>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</si>
  <si>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</si>
  <si>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</si>
  <si>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</si>
  <si>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</si>
  <si>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</si>
  <si>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</si>
  <si>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</si>
  <si>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</si>
  <si>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</si>
  <si>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</si>
  <si>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</si>
  <si>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</si>
  <si>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</si>
  <si>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</si>
  <si>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</si>
  <si>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</si>
  <si>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</si>
  <si>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</si>
  <si>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</si>
  <si>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</si>
  <si>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</si>
  <si>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</si>
  <si>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</si>
  <si>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</si>
  <si>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</si>
  <si>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</si>
  <si>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</si>
  <si>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</si>
  <si>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</si>
  <si>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</si>
  <si>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</si>
  <si>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</si>
  <si>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</si>
  <si>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</si>
  <si>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</si>
  <si>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</si>
  <si>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</si>
  <si>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</si>
  <si>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</si>
  <si>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</si>
  <si>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</si>
  <si>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</si>
  <si>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</si>
  <si>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</si>
  <si>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</si>
  <si>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</si>
  <si>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</si>
  <si>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</si>
  <si>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</si>
  <si>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</si>
  <si>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</si>
  <si>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</si>
  <si>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</si>
  <si>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</si>
  <si>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</si>
  <si>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</si>
  <si>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</si>
  <si>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</si>
  <si>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</si>
  <si>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</si>
  <si>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</si>
  <si>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</si>
  <si>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</si>
  <si>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</si>
  <si>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</si>
  <si>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</si>
  <si>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</si>
  <si>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</si>
  <si>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</si>
  <si>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</si>
  <si>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</si>
  <si>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</si>
  <si>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</si>
  <si>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</si>
  <si>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</si>
  <si>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</si>
  <si>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</si>
  <si>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</si>
  <si>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</si>
  <si>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</si>
  <si>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</si>
  <si>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</si>
  <si>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</si>
  <si>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</si>
  <si>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</si>
  <si>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</si>
  <si>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</si>
  <si>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</si>
  <si>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</si>
  <si>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</si>
  <si>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</si>
  <si>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</si>
  <si>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</si>
  <si>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</si>
  <si>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</si>
  <si>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</si>
  <si>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</si>
  <si>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</si>
  <si>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</si>
  <si>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</si>
  <si>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</si>
  <si>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</si>
  <si>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</si>
  <si>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</si>
  <si>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</si>
  <si>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</si>
  <si>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</si>
  <si>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</si>
  <si>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</si>
  <si>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</si>
  <si>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</si>
  <si>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</si>
  <si>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</si>
  <si>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</si>
  <si>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</si>
  <si>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</si>
  <si>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</si>
  <si>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</si>
  <si>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</si>
  <si>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</si>
  <si>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</si>
  <si>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</si>
  <si>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</si>
  <si>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</si>
  <si>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</si>
  <si>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</si>
  <si>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</si>
  <si>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</si>
  <si>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</si>
  <si>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</si>
  <si>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</si>
  <si>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</si>
  <si>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</si>
  <si>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</si>
  <si>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</si>
  <si>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</si>
  <si>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</si>
  <si>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</si>
  <si>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</si>
  <si>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</si>
  <si>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</si>
  <si>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</si>
  <si>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</si>
  <si>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</si>
  <si>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</si>
  <si>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</si>
  <si>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</si>
  <si>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</si>
  <si>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</si>
  <si>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</si>
  <si>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</si>
  <si>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</si>
  <si>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</si>
  <si>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</si>
  <si>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</si>
  <si>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</si>
  <si>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</si>
  <si>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</si>
  <si>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</si>
  <si>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</si>
  <si>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</si>
  <si>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</si>
  <si>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</si>
  <si>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</si>
  <si>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</si>
  <si>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</si>
  <si>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</si>
  <si>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</si>
  <si>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</si>
  <si>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</si>
  <si>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</si>
  <si>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</si>
  <si>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</si>
  <si>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</si>
  <si>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</si>
  <si>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</si>
  <si>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</si>
  <si>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</si>
  <si>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</si>
  <si>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</si>
  <si>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</si>
  <si>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</si>
  <si>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</si>
  <si>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</si>
  <si>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</si>
  <si>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</si>
  <si>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</si>
  <si>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</si>
  <si>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</si>
  <si>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</si>
  <si>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</si>
  <si>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</si>
  <si>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</si>
  <si>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</si>
  <si>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</si>
  <si>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</si>
  <si>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</si>
  <si>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</si>
  <si>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</si>
  <si>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</si>
  <si>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</si>
  <si>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</si>
  <si>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</si>
  <si>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</si>
  <si>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</si>
  <si>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</si>
  <si>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</si>
  <si>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</si>
  <si>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</si>
  <si>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</si>
  <si>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</si>
  <si>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</si>
  <si>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</si>
  <si>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</si>
  <si>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</si>
  <si>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</si>
  <si>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</si>
  <si>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</si>
  <si>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</si>
  <si>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</si>
  <si>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</si>
  <si>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</si>
  <si>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</si>
  <si>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</si>
  <si>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</si>
  <si>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</si>
  <si>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</si>
  <si>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</si>
  <si>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</si>
  <si>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</si>
  <si>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</si>
  <si>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</si>
  <si>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</si>
  <si>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</si>
  <si>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</si>
  <si>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</si>
  <si>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</si>
  <si>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</si>
  <si>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</si>
  <si>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</si>
  <si>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</si>
  <si>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</si>
  <si>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</si>
  <si>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</si>
  <si>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</si>
  <si>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</si>
  <si>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</si>
  <si>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</si>
  <si>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</si>
  <si>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</si>
  <si>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</si>
  <si>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</si>
  <si>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</si>
  <si>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</si>
  <si>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</si>
  <si>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</si>
  <si>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</si>
  <si>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</si>
  <si>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</si>
  <si>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</si>
  <si>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</si>
  <si>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</si>
  <si>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</si>
  <si>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</si>
  <si>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</si>
  <si>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</si>
  <si>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</si>
  <si>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</si>
  <si>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</si>
  <si>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</si>
  <si>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</si>
  <si>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</si>
  <si>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</si>
  <si>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</si>
  <si>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</si>
  <si>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</si>
  <si>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</si>
  <si>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</si>
  <si>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</si>
  <si>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</si>
  <si>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</si>
  <si>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</si>
  <si>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</si>
  <si>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</si>
  <si>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</si>
  <si>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</si>
  <si>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</si>
  <si>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</si>
  <si>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</si>
  <si>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</si>
  <si>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</si>
  <si>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</si>
  <si>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</si>
  <si>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</si>
  <si>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</si>
  <si>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</si>
  <si>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</si>
  <si>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</si>
  <si>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</si>
  <si>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</si>
  <si>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</si>
  <si>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</si>
  <si>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</si>
  <si>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</si>
  <si>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</si>
  <si>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</si>
  <si>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</si>
  <si>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</si>
  <si>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</si>
  <si>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</si>
  <si>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</si>
  <si>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</si>
  <si>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</si>
  <si>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</si>
  <si>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</si>
  <si>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</si>
  <si>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</si>
  <si>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</si>
  <si>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</si>
  <si>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</si>
  <si>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</si>
  <si>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</si>
  <si>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</si>
  <si>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</si>
  <si>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</si>
  <si>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</si>
  <si>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</si>
  <si>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</si>
  <si>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</si>
  <si>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</si>
  <si>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</si>
  <si>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</si>
  <si>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</si>
  <si>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</si>
  <si>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</si>
  <si>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</si>
  <si>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</si>
  <si>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</si>
  <si>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</si>
  <si>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</si>
  <si>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</si>
  <si>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</si>
  <si>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</si>
  <si>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</si>
  <si>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</si>
  <si>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</si>
  <si>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</si>
  <si>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</si>
  <si>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</si>
  <si>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</si>
  <si>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</si>
  <si>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</si>
  <si>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</si>
  <si>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</si>
  <si>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</si>
  <si>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</si>
  <si>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</si>
  <si>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</si>
  <si>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</si>
  <si>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</si>
  <si>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</si>
  <si>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</si>
  <si>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</si>
  <si>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</si>
  <si>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</si>
  <si>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</si>
  <si>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</si>
  <si>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</si>
  <si>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</si>
  <si>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</si>
  <si>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</si>
  <si>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</si>
  <si>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</si>
  <si>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</si>
  <si>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</si>
  <si>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</si>
  <si>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</si>
  <si>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</si>
  <si>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</si>
  <si>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</si>
  <si>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</si>
  <si>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</si>
  <si>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</si>
  <si>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</si>
  <si>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</si>
  <si>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</si>
  <si>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</si>
  <si>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</si>
  <si>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</si>
  <si>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</si>
  <si>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</si>
  <si>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</si>
  <si>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</si>
  <si>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</si>
  <si>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</si>
  <si>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</si>
  <si>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</si>
  <si>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</si>
  <si>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</si>
  <si>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</si>
  <si>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</si>
  <si>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</si>
  <si>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</si>
  <si>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</si>
  <si>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</si>
  <si>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</si>
  <si>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</si>
  <si>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</si>
  <si>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</si>
  <si>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</si>
  <si>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</si>
  <si>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</si>
  <si>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</si>
  <si>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</si>
  <si>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</si>
  <si>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</si>
  <si>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</si>
  <si>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</si>
  <si>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</si>
  <si>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</si>
  <si>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</si>
  <si>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</si>
  <si>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</si>
  <si>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</si>
  <si>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</si>
  <si>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</si>
  <si>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</si>
  <si>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</si>
  <si>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</si>
  <si>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</si>
  <si>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</si>
  <si>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</si>
  <si>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</si>
  <si>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</si>
  <si>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</si>
  <si>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</si>
  <si>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</si>
  <si>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</si>
  <si>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</si>
  <si>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</si>
  <si>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</si>
  <si>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</si>
  <si>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</si>
  <si>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</si>
  <si>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</si>
  <si>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</si>
  <si>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</si>
  <si>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</si>
  <si>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</si>
  <si>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</si>
  <si>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</si>
  <si>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</si>
  <si>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</si>
  <si>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</si>
  <si>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</si>
  <si>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</si>
  <si>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</si>
  <si>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</si>
  <si>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</si>
  <si>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</si>
  <si>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</si>
  <si>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</si>
  <si>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</si>
  <si>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</si>
  <si>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</si>
  <si>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</si>
  <si>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</si>
  <si>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</si>
  <si>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</si>
  <si>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</si>
  <si>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</si>
  <si>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</si>
  <si>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</si>
  <si>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</si>
  <si>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</si>
  <si>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</si>
  <si>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</si>
  <si>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</si>
  <si>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</si>
  <si>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</si>
  <si>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</si>
  <si>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</si>
  <si>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</si>
  <si>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</si>
  <si>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</si>
  <si>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</si>
  <si>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</si>
  <si>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</si>
  <si>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</si>
  <si>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</si>
  <si>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</si>
  <si>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</si>
  <si>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</si>
  <si>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</si>
  <si>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</si>
  <si>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</si>
  <si>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</si>
  <si>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</si>
  <si>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</si>
  <si>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</si>
  <si>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</si>
  <si>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</si>
  <si>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</si>
  <si>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</si>
  <si>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</si>
  <si>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</si>
  <si>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</si>
  <si>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</si>
  <si>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</si>
  <si>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</si>
  <si>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</si>
  <si>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</si>
  <si>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</si>
  <si>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</si>
  <si>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</si>
  <si>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</si>
  <si>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</si>
  <si>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</si>
  <si>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</si>
  <si>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</si>
  <si>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</si>
  <si>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</si>
  <si>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</si>
  <si>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</si>
  <si>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</si>
  <si>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</si>
  <si>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</si>
  <si>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</si>
  <si>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</si>
  <si>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</si>
  <si>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</si>
  <si>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</si>
  <si>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</si>
  <si>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</si>
  <si>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</si>
  <si>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</si>
  <si>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</si>
  <si>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</si>
  <si>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</si>
  <si>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</si>
  <si>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</si>
  <si>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</si>
  <si>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</si>
  <si>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</si>
  <si>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</si>
  <si>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</si>
  <si>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</si>
  <si>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</si>
  <si>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</si>
  <si>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</si>
  <si>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</si>
  <si>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</si>
  <si>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</si>
  <si>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</si>
  <si>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</si>
  <si>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</si>
  <si>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</si>
  <si>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</si>
  <si>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</si>
  <si>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</si>
  <si>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</si>
  <si>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</si>
  <si>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</si>
  <si>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</si>
  <si>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</si>
  <si>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</si>
  <si>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</si>
  <si>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</si>
  <si>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</si>
  <si>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</si>
  <si>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</si>
  <si>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</si>
  <si>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</si>
  <si>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</si>
  <si>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</si>
  <si>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</si>
  <si>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</si>
  <si>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</si>
  <si>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</si>
  <si>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</si>
  <si>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</si>
  <si>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</si>
  <si>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</si>
  <si>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</si>
  <si>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</si>
  <si>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</si>
  <si>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</si>
  <si>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</si>
  <si>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</si>
  <si>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</si>
  <si>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</si>
  <si>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</si>
  <si>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</si>
  <si>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</si>
  <si>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</si>
  <si>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</si>
  <si>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</si>
  <si>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</si>
  <si>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</si>
  <si>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</si>
  <si>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</si>
  <si>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</si>
  <si>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</si>
  <si>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</si>
  <si>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</si>
  <si>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</si>
  <si>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</si>
  <si>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</si>
  <si>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</si>
  <si>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</si>
  <si>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</si>
  <si>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</si>
  <si>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</si>
  <si>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</si>
  <si>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</si>
  <si>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</si>
  <si>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</si>
  <si>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</si>
  <si>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</si>
  <si>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</si>
  <si>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</si>
  <si>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</si>
  <si>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</si>
  <si>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</si>
  <si>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</si>
  <si>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</si>
  <si>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</si>
  <si>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</si>
  <si>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</si>
  <si>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</si>
  <si>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</si>
  <si>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</si>
  <si>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</si>
  <si>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</si>
  <si>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</si>
  <si>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</si>
  <si>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</si>
  <si>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</si>
  <si>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</si>
  <si>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</si>
  <si>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</si>
  <si>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</si>
  <si>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</si>
  <si>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</si>
  <si>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</si>
  <si>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</si>
  <si>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</si>
  <si>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</si>
  <si>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</si>
  <si>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</si>
  <si>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</si>
  <si>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</si>
  <si>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</si>
  <si>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</si>
  <si>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</si>
  <si>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</si>
  <si>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</si>
  <si>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</si>
  <si>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</si>
  <si>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</si>
  <si>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</si>
  <si>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</si>
  <si>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</si>
  <si>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</si>
  <si>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</si>
  <si>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</si>
  <si>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</si>
  <si>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</si>
  <si>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</si>
  <si>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</si>
  <si>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</si>
  <si>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</si>
  <si>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</si>
  <si>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</si>
  <si>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</si>
  <si>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</si>
  <si>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</si>
  <si>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</si>
  <si>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</si>
  <si>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</si>
  <si>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</si>
  <si>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</si>
  <si>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</si>
  <si>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</si>
  <si>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</si>
  <si>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</si>
  <si>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</si>
  <si>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</si>
  <si>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</si>
  <si>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</si>
  <si>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</si>
  <si>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</si>
  <si>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</si>
  <si>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</si>
  <si>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</si>
  <si>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</si>
  <si>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</si>
  <si>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</si>
  <si>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</si>
  <si>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</si>
  <si>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</si>
  <si>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</si>
  <si>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</si>
  <si>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</si>
  <si>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</si>
  <si>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</si>
  <si>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</si>
  <si>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</si>
  <si>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</si>
  <si>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</si>
  <si>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</si>
  <si>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</si>
  <si>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</si>
  <si>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</si>
  <si>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</si>
  <si>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</si>
  <si>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</si>
  <si>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</si>
  <si>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</si>
  <si>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</si>
  <si>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</si>
  <si>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</si>
  <si>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</si>
  <si>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</si>
  <si>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</si>
  <si>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</si>
  <si>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</si>
  <si>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</si>
  <si>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</si>
  <si>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</si>
  <si>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</si>
  <si>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</si>
  <si>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</si>
  <si>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</si>
  <si>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</si>
  <si>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</si>
  <si>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</si>
  <si>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</si>
  <si>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</si>
  <si>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</si>
  <si>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</si>
  <si>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</si>
  <si>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</si>
  <si>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</si>
  <si>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</si>
  <si>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</si>
  <si>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</si>
  <si>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</si>
  <si>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</si>
  <si>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</si>
  <si>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</si>
  <si>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</si>
  <si>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</si>
  <si>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</si>
  <si>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</si>
  <si>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</si>
  <si>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</si>
  <si>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</si>
  <si>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</si>
  <si>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</si>
  <si>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</si>
  <si>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</si>
  <si>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</si>
  <si>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</si>
  <si>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</si>
  <si>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</si>
  <si>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</si>
  <si>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</si>
  <si>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</si>
  <si>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</si>
  <si>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</si>
  <si>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</si>
  <si>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</si>
  <si>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</si>
  <si>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</si>
  <si>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</si>
  <si>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</si>
  <si>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</si>
  <si>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</si>
  <si>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</si>
  <si>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</si>
  <si>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</si>
  <si>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</si>
  <si>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</si>
  <si>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</si>
  <si>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</si>
  <si>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</si>
  <si>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</si>
  <si>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</si>
  <si>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</si>
  <si>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</si>
  <si>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</si>
  <si>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</si>
  <si>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</si>
  <si>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</si>
  <si>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</si>
  <si>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</si>
  <si>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</si>
  <si>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</si>
  <si>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</si>
  <si>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</si>
  <si>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</si>
  <si>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</si>
  <si>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</si>
  <si>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</si>
  <si>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</si>
  <si>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</si>
  <si>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</si>
  <si>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</si>
  <si>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</si>
  <si>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</si>
  <si>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</si>
  <si>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</si>
  <si>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</si>
  <si>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</si>
  <si>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</si>
  <si>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</si>
  <si>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</si>
  <si>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</si>
  <si>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</si>
  <si>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</si>
  <si>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</si>
  <si>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</si>
  <si>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</si>
  <si>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</si>
  <si>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</si>
  <si>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</si>
  <si>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</si>
  <si>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</si>
  <si>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</si>
  <si>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</si>
  <si>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</si>
  <si>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</si>
  <si>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</si>
  <si>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</si>
  <si>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</si>
  <si>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</si>
  <si>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</si>
  <si>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</si>
  <si>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</si>
  <si>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</si>
  <si>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</si>
  <si>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</si>
  <si>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</si>
  <si>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</si>
  <si>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</si>
  <si>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</si>
  <si>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</si>
  <si>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</si>
  <si>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</si>
  <si>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</si>
  <si>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</si>
  <si>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</si>
  <si>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</si>
  <si>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</si>
  <si>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</si>
  <si>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</si>
  <si>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</si>
  <si>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</si>
  <si>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</si>
  <si>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</si>
  <si>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</si>
  <si>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</si>
  <si>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</si>
  <si>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</si>
  <si>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</si>
  <si>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</si>
  <si>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</si>
  <si>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</si>
  <si>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</si>
  <si>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</si>
  <si>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</si>
  <si>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</si>
  <si>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</si>
  <si>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</si>
  <si>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</si>
  <si>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</si>
  <si>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</si>
  <si>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</si>
  <si>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</si>
  <si>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</si>
  <si>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</si>
  <si>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</si>
  <si>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</si>
  <si>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</si>
  <si>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</si>
  <si>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</si>
  <si>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</si>
  <si>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</si>
  <si>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</si>
  <si>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</si>
  <si>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</si>
  <si>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</si>
  <si>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</si>
  <si>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</si>
  <si>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</si>
  <si>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</si>
  <si>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</si>
  <si>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</si>
  <si>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</si>
  <si>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</si>
  <si>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</si>
  <si>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</si>
  <si>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</si>
  <si>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</si>
  <si>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</si>
  <si>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</si>
  <si>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</si>
  <si>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</si>
  <si>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</si>
  <si>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</si>
  <si>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</si>
  <si>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</si>
  <si>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</si>
  <si>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</si>
  <si>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</si>
  <si>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</si>
  <si>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</si>
  <si>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</si>
  <si>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</si>
  <si>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</si>
  <si>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</si>
  <si>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</si>
  <si>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</si>
  <si>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</si>
  <si>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</si>
  <si>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</si>
  <si>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</si>
  <si>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</si>
  <si>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</si>
  <si>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</si>
  <si>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</si>
  <si>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</si>
  <si>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</si>
  <si>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</si>
  <si>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</si>
  <si>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</si>
  <si>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</si>
  <si>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</si>
  <si>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</si>
  <si>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</si>
  <si>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</si>
  <si>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</si>
  <si>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</si>
  <si>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</si>
  <si>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</si>
  <si>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</si>
  <si>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</si>
  <si>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</si>
  <si>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</si>
  <si>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</si>
  <si>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</si>
  <si>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</si>
  <si>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</si>
  <si>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</si>
  <si>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</si>
  <si>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</si>
  <si>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</si>
  <si>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</si>
  <si>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</si>
  <si>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</si>
  <si>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</si>
  <si>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</si>
  <si>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</si>
  <si>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</si>
  <si>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</si>
  <si>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</si>
  <si>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</si>
  <si>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</si>
  <si>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</si>
  <si>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</si>
  <si>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</si>
  <si>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</si>
  <si>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</si>
  <si>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</si>
  <si>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</si>
  <si>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</si>
  <si>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</si>
  <si>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</si>
  <si>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</si>
  <si>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</si>
  <si>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</si>
  <si>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</si>
  <si>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</si>
  <si>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</si>
  <si>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</si>
  <si>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</si>
  <si>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</si>
  <si>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</si>
  <si>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</si>
  <si>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</si>
  <si>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</si>
  <si>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</si>
  <si>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</si>
  <si>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</si>
  <si>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</si>
  <si>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</si>
  <si>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</si>
  <si>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</si>
  <si>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</si>
  <si>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</si>
  <si>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</si>
  <si>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</si>
  <si>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</si>
  <si>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</si>
  <si>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</si>
  <si>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</si>
  <si>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</si>
  <si>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</si>
  <si>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</si>
  <si>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</si>
  <si>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</si>
  <si>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</si>
  <si>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</si>
  <si>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</si>
  <si>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</si>
  <si>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</si>
  <si>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</si>
  <si>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</si>
  <si>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</si>
  <si>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</si>
  <si>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</si>
  <si>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</si>
  <si>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</si>
  <si>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</si>
  <si>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</si>
  <si>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</si>
  <si>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</si>
  <si>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</si>
  <si>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</si>
  <si>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</si>
  <si>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</si>
  <si>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</si>
  <si>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</si>
  <si>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</si>
  <si>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</si>
  <si>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</si>
  <si>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</si>
  <si>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</si>
  <si>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</si>
  <si>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</si>
  <si>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</si>
  <si>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</si>
  <si>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</si>
  <si>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</si>
  <si>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</si>
  <si>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</si>
  <si>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</si>
  <si>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</si>
  <si>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</si>
  <si>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</si>
  <si>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</si>
  <si>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</si>
  <si>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</si>
  <si>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</si>
  <si>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</si>
  <si>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</si>
  <si>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</si>
  <si>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</si>
  <si>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</si>
  <si>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</si>
  <si>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</si>
  <si>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</si>
  <si>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</si>
  <si>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</si>
  <si>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</si>
  <si>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</si>
  <si>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</si>
  <si>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</si>
  <si>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</si>
  <si>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</si>
  <si>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</si>
  <si>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</si>
  <si>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</si>
  <si>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</si>
  <si>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</si>
  <si>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</si>
  <si>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</si>
  <si>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</si>
  <si>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</si>
  <si>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</si>
  <si>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</si>
  <si>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</si>
  <si>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</si>
  <si>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</si>
  <si>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</si>
  <si>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</si>
  <si>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</si>
  <si>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</si>
  <si>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</si>
  <si>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</si>
  <si>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</si>
  <si>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</si>
  <si>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</si>
  <si>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</si>
  <si>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</si>
  <si>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</si>
  <si>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</si>
  <si>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</si>
  <si>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</si>
  <si>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</si>
  <si>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</si>
  <si>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</si>
  <si>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</si>
  <si>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</si>
  <si>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</si>
  <si>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</si>
  <si>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</si>
  <si>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</si>
  <si>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</si>
  <si>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</si>
  <si>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</si>
  <si>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</si>
  <si>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</si>
  <si>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</si>
  <si>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</si>
  <si>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</si>
  <si>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</si>
  <si>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</si>
  <si>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</si>
  <si>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</si>
  <si>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</si>
  <si>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</si>
  <si>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</si>
  <si>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</si>
  <si>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</si>
  <si>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</si>
  <si>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</si>
  <si>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</si>
  <si>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</si>
  <si>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</si>
  <si>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</si>
  <si>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</si>
  <si>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</si>
  <si>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</si>
  <si>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</si>
  <si>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</si>
  <si>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</si>
  <si>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</si>
  <si>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</si>
  <si>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</si>
  <si>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</si>
  <si>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</si>
  <si>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</si>
  <si>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</si>
  <si>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</si>
  <si>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</si>
  <si>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</si>
  <si>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</si>
  <si>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</si>
  <si>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</si>
  <si>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</si>
  <si>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</si>
  <si>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</si>
  <si>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</si>
  <si>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</si>
  <si>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</si>
  <si>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</si>
  <si>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</si>
  <si>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</si>
  <si>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</si>
  <si>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</si>
  <si>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</si>
  <si>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</si>
  <si>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</si>
  <si>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</si>
  <si>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</si>
  <si>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</si>
  <si>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</si>
  <si>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</si>
  <si>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</si>
  <si>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</si>
  <si>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</si>
  <si>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</si>
  <si>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</si>
  <si>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</si>
  <si>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</si>
  <si>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</si>
  <si>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</si>
  <si>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</si>
  <si>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</si>
  <si>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</si>
  <si>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</si>
  <si>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</si>
  <si>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</si>
  <si>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</si>
  <si>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</si>
  <si>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</si>
  <si>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</si>
  <si>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</si>
  <si>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</si>
  <si>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</si>
  <si>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</si>
  <si>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</si>
  <si>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</si>
  <si>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</si>
  <si>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</si>
  <si>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</si>
  <si>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</si>
  <si>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</si>
  <si>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</si>
  <si>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</si>
  <si>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</si>
  <si>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</si>
  <si>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</si>
  <si>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</si>
  <si>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</si>
  <si>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</si>
  <si>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</si>
  <si>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</si>
  <si>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</si>
  <si>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</si>
  <si>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</si>
  <si>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</si>
  <si>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</si>
  <si>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</si>
  <si>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</si>
  <si>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</si>
  <si>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</si>
  <si>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</si>
  <si>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</si>
  <si>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</si>
  <si>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</si>
  <si>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</si>
  <si>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</si>
  <si>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</si>
  <si>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</si>
  <si>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</si>
  <si>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</si>
  <si>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</si>
  <si>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</si>
  <si>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</si>
  <si>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</si>
  <si>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</si>
  <si>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</si>
  <si>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</si>
  <si>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</si>
  <si>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</si>
  <si>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</si>
  <si>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</si>
  <si>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</si>
  <si>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</si>
  <si>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</si>
  <si>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</si>
  <si>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</si>
  <si>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</si>
  <si>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</si>
  <si>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</si>
  <si>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</si>
  <si>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</si>
  <si>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</si>
  <si>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</si>
  <si>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</si>
  <si>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</si>
  <si>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</si>
  <si>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</si>
  <si>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</si>
  <si>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</si>
  <si>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</si>
  <si>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</si>
  <si>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</si>
  <si>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</si>
  <si>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</si>
  <si>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</si>
  <si>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</si>
  <si>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</si>
  <si>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</si>
  <si>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</si>
  <si>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</si>
  <si>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</si>
  <si>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</si>
  <si>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</si>
  <si>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</si>
  <si>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</si>
  <si>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</si>
  <si>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</si>
  <si>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</si>
  <si>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</si>
  <si>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</si>
  <si>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</si>
  <si>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</si>
  <si>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</si>
  <si>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</si>
  <si>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</si>
  <si>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</si>
  <si>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</si>
  <si>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</si>
  <si>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</si>
  <si>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</si>
  <si>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</si>
  <si>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</si>
  <si>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</si>
  <si>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</si>
  <si>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</si>
  <si>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</si>
  <si>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</si>
  <si>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</si>
  <si>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</si>
  <si>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</si>
  <si>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</si>
  <si>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</si>
  <si>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</si>
  <si>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</si>
  <si>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</si>
  <si>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</si>
  <si>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</si>
  <si>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</si>
  <si>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</si>
  <si>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</si>
  <si>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</si>
  <si>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</si>
  <si>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</si>
  <si>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</si>
  <si>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</si>
  <si>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</si>
  <si>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</si>
  <si>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</si>
  <si>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</si>
  <si>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</si>
  <si>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</si>
  <si>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</si>
  <si>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</si>
  <si>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</si>
  <si>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</si>
  <si>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</si>
  <si>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</si>
  <si>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</si>
  <si>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</si>
  <si>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</si>
  <si>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</si>
  <si>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</si>
  <si>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</si>
  <si>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</si>
  <si>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</si>
  <si>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</si>
  <si>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</si>
  <si>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</si>
  <si>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</si>
  <si>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</si>
  <si>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</si>
  <si>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</si>
  <si>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</si>
  <si>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</si>
  <si>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</si>
  <si>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</si>
  <si>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</si>
  <si>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</si>
  <si>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</si>
  <si>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</si>
  <si>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</si>
  <si>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</si>
  <si>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</si>
  <si>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</si>
  <si>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</si>
  <si>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</si>
  <si>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</si>
  <si>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</si>
  <si>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</si>
  <si>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</si>
  <si>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</si>
  <si>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</si>
  <si>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</si>
  <si>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</si>
  <si>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</si>
  <si>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</si>
  <si>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</si>
  <si>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</si>
  <si>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</si>
  <si>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</si>
  <si>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</si>
  <si>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</si>
  <si>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</si>
  <si>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</si>
  <si>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</si>
  <si>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</si>
  <si>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</si>
  <si>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</si>
  <si>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</si>
  <si>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</si>
  <si>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</si>
  <si>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</si>
  <si>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</si>
  <si>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</si>
  <si>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</si>
  <si>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</si>
  <si>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</si>
  <si>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</si>
  <si>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</si>
  <si>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</si>
  <si>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</si>
  <si>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</si>
  <si>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</si>
  <si>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</si>
  <si>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</si>
  <si>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</si>
  <si>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</si>
  <si>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</si>
  <si>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</si>
  <si>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</si>
  <si>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</si>
  <si>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</si>
  <si>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</si>
  <si>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</si>
  <si>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</si>
  <si>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</si>
  <si>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</si>
  <si>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</si>
  <si>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</si>
  <si>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</si>
  <si>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</si>
  <si>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</si>
  <si>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</si>
  <si>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</si>
  <si>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</si>
  <si>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</si>
  <si>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</si>
  <si>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</si>
  <si>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</si>
  <si>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</si>
  <si>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</si>
  <si>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</si>
  <si>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</si>
  <si>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</si>
  <si>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</si>
  <si>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</si>
  <si>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</si>
  <si>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</si>
  <si>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</si>
  <si>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</si>
  <si>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</si>
  <si>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</si>
  <si>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</si>
  <si>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</si>
  <si>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</si>
  <si>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</si>
  <si>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</si>
  <si>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</si>
  <si>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</si>
  <si>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</si>
  <si>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</si>
  <si>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</si>
  <si>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</si>
  <si>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</si>
  <si>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</si>
  <si>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</si>
  <si>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</si>
  <si>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</si>
  <si>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</si>
  <si>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</si>
  <si>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</si>
  <si>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</si>
  <si>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</si>
  <si>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</si>
  <si>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</si>
  <si>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</si>
  <si>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</si>
  <si>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</si>
  <si>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</si>
  <si>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</si>
  <si>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</si>
  <si>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</si>
  <si>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</si>
  <si>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</si>
  <si>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</si>
  <si>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</si>
  <si>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</si>
  <si>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</si>
  <si>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</si>
  <si>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</si>
  <si>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</si>
  <si>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</si>
  <si>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</si>
  <si>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</si>
  <si>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</si>
  <si>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</si>
  <si>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</si>
  <si>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</si>
  <si>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</si>
  <si>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</si>
  <si>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</si>
  <si>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</si>
  <si>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</si>
  <si>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</si>
  <si>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</si>
  <si>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</si>
  <si>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</si>
  <si>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</si>
  <si>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</si>
  <si>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</si>
  <si>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</si>
  <si>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</si>
  <si>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</si>
  <si>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</si>
  <si>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</si>
  <si>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</si>
  <si>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</si>
  <si>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</si>
  <si>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</si>
  <si>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</si>
  <si>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</si>
  <si>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</si>
  <si>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</si>
  <si>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</si>
  <si>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</si>
  <si>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</si>
  <si>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</si>
  <si>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</si>
  <si>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</si>
  <si>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</si>
  <si>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</si>
  <si>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</si>
  <si>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</si>
  <si>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</si>
  <si>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</si>
  <si>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</si>
  <si>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</si>
  <si>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</si>
  <si>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</si>
  <si>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</si>
  <si>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</si>
  <si>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</si>
  <si>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</si>
  <si>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</si>
  <si>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</si>
  <si>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</si>
  <si>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</si>
  <si>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</si>
  <si>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</si>
  <si>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</si>
  <si>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</si>
  <si>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</si>
  <si>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</si>
  <si>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</si>
  <si>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</si>
  <si>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</si>
  <si>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</si>
  <si>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</si>
  <si>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</si>
  <si>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</si>
  <si>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</si>
  <si>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</si>
  <si>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</si>
  <si>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</si>
  <si>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</si>
  <si>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</si>
  <si>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</si>
  <si>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</si>
  <si>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</si>
  <si>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</si>
  <si>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</si>
  <si>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</si>
  <si>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</si>
  <si>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</si>
  <si>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</si>
  <si>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</si>
  <si>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</si>
  <si>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</si>
  <si>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</si>
  <si>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</si>
  <si>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</si>
  <si>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</si>
  <si>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</si>
  <si>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</si>
  <si>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</si>
  <si>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</si>
  <si>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</si>
  <si>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</si>
  <si>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</si>
  <si>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</si>
  <si>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</si>
  <si>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</si>
  <si>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</si>
  <si>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</si>
  <si>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</si>
  <si>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</si>
  <si>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</si>
  <si>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</si>
  <si>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</si>
  <si>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</si>
  <si>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</si>
  <si>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</si>
  <si>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</si>
  <si>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</si>
  <si>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</si>
  <si>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</si>
  <si>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</si>
  <si>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</si>
  <si>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</si>
  <si>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</si>
  <si>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</si>
  <si>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</si>
  <si>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</si>
  <si>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</si>
  <si>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</si>
  <si>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</si>
  <si>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</si>
  <si>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</si>
  <si>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</si>
  <si>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</si>
  <si>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</si>
  <si>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</si>
  <si>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</si>
  <si>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</si>
  <si>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</si>
  <si>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</si>
  <si>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</si>
  <si>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</si>
  <si>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</si>
  <si>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</si>
  <si>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</si>
  <si>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</si>
  <si>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</si>
  <si>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</si>
  <si>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</si>
  <si>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</si>
  <si>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</si>
  <si>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</si>
  <si>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</si>
  <si>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</si>
  <si>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</si>
  <si>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</si>
  <si>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</si>
  <si>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</si>
  <si>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</si>
  <si>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</si>
  <si>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</si>
  <si>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</si>
  <si>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</si>
  <si>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</si>
  <si>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</si>
  <si>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</si>
  <si>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</si>
  <si>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</si>
  <si>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</si>
  <si>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</si>
  <si>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</si>
  <si>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</si>
  <si>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</si>
  <si>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</si>
  <si>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</si>
  <si>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</si>
  <si>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</si>
  <si>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</si>
  <si>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</si>
  <si>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</si>
  <si>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</si>
  <si>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</si>
  <si>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</si>
  <si>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</si>
  <si>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</si>
  <si>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</si>
  <si>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</si>
  <si>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</si>
  <si>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</si>
  <si>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</si>
  <si>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</si>
  <si>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</si>
  <si>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</si>
  <si>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</si>
  <si>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</si>
  <si>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</si>
  <si>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</si>
  <si>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</si>
  <si>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</si>
  <si>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</si>
  <si>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</si>
  <si>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</si>
  <si>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</si>
  <si>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</si>
  <si>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</si>
  <si>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</si>
  <si>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</si>
  <si>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</si>
  <si>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</si>
  <si>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</si>
  <si>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</si>
  <si>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</si>
  <si>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</si>
  <si>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</si>
  <si>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</si>
  <si>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</si>
  <si>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</si>
  <si>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</si>
  <si>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</si>
  <si>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</si>
  <si>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</si>
  <si>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</si>
  <si>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</si>
  <si>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</si>
  <si>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</si>
  <si>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</si>
  <si>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</si>
  <si>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</si>
  <si>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</si>
  <si>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</si>
  <si>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</si>
  <si>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</si>
  <si>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</si>
  <si>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</si>
  <si>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</si>
  <si>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</si>
  <si>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</si>
  <si>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</si>
  <si>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</si>
  <si>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</si>
  <si>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</si>
  <si>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</si>
  <si>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</si>
  <si>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</si>
  <si>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</si>
  <si>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</si>
  <si>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</si>
  <si>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</si>
  <si>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</si>
  <si>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</si>
  <si>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</si>
  <si>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</si>
  <si>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</si>
  <si>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</si>
  <si>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</si>
  <si>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</si>
  <si>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</si>
  <si>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</si>
  <si>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</si>
  <si>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</si>
  <si>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</si>
  <si>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</si>
  <si>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</si>
  <si>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</si>
  <si>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</si>
  <si>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</si>
  <si>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</si>
  <si>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</si>
  <si>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</si>
  <si>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</si>
  <si>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</si>
  <si>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</si>
  <si>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</si>
  <si>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</si>
  <si>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</si>
  <si>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</si>
  <si>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</si>
  <si>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</si>
  <si>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</si>
  <si>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</si>
  <si>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</si>
  <si>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</si>
  <si>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</si>
  <si>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</si>
  <si>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</si>
  <si>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</si>
  <si>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</si>
  <si>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</si>
  <si>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</si>
  <si>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</si>
  <si>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</si>
  <si>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</si>
  <si>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</si>
  <si>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</si>
  <si>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</si>
  <si>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</si>
  <si>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</si>
  <si>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</si>
  <si>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</si>
  <si>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</si>
  <si>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</si>
  <si>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</si>
  <si>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</si>
  <si>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</si>
  <si>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</si>
  <si>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</si>
  <si>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</si>
  <si>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</si>
  <si>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</si>
  <si>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</si>
  <si>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</si>
  <si>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</si>
  <si>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</si>
  <si>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</si>
  <si>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</si>
  <si>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</si>
  <si>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</si>
  <si>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</si>
  <si>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</si>
  <si>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</si>
  <si>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</si>
  <si>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</si>
  <si>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</si>
  <si>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</si>
  <si>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</si>
  <si>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</si>
  <si>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</si>
  <si>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</si>
  <si>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</si>
  <si>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</si>
  <si>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</si>
  <si>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</si>
  <si>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</si>
  <si>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</si>
  <si>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</si>
  <si>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</si>
  <si>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</si>
  <si>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</si>
  <si>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</si>
  <si>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</si>
  <si>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</si>
  <si>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</si>
  <si>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</si>
  <si>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</si>
  <si>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</si>
  <si>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</si>
  <si>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</si>
  <si>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</si>
  <si>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</si>
  <si>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</si>
  <si>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</si>
  <si>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</si>
  <si>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</si>
  <si>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</si>
  <si>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</si>
  <si>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</si>
  <si>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</si>
  <si>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</si>
  <si>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</si>
  <si>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</si>
  <si>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</si>
  <si>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</si>
  <si>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</si>
  <si>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</si>
  <si>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</si>
  <si>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</si>
  <si>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</si>
  <si>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</si>
  <si>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</si>
  <si>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</si>
  <si>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</si>
  <si>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</si>
  <si>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</si>
  <si>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</si>
  <si>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</si>
  <si>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</si>
  <si>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</si>
  <si>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</si>
  <si>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</si>
  <si>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</si>
  <si>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</si>
  <si>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</si>
  <si>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</si>
  <si>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</si>
  <si>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</si>
  <si>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</si>
  <si>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</si>
  <si>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</si>
  <si>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</si>
  <si>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</si>
  <si>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</si>
  <si>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</si>
  <si>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</si>
  <si>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</si>
  <si>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</si>
  <si>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</si>
  <si>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</si>
  <si>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</si>
  <si>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</si>
  <si>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</si>
  <si>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</si>
  <si>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</si>
  <si>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</si>
  <si>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</si>
  <si>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</si>
  <si>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</si>
  <si>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</si>
  <si>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</si>
  <si>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</si>
  <si>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</si>
  <si>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</si>
  <si>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</si>
  <si>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</si>
  <si>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</si>
  <si>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</si>
  <si>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</si>
  <si>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</si>
  <si>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</si>
  <si>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</si>
  <si>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</si>
  <si>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</si>
  <si>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</si>
  <si>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</si>
  <si>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</si>
  <si>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</si>
  <si>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</si>
  <si>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</si>
  <si>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</si>
  <si>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</si>
  <si>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</si>
  <si>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</si>
  <si>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</si>
  <si>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</si>
  <si>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</si>
  <si>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</si>
  <si>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</si>
  <si>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</si>
  <si>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</si>
  <si>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</si>
  <si>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</si>
  <si>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</si>
  <si>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</si>
  <si>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</si>
  <si>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</si>
  <si>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</si>
  <si>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</si>
  <si>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</si>
  <si>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</si>
  <si>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</si>
  <si>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</si>
  <si>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</si>
  <si>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</si>
  <si>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</si>
  <si>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</si>
  <si>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</si>
  <si>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</si>
  <si>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</si>
  <si>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</si>
  <si>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</si>
  <si>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</si>
  <si>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</si>
  <si>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</si>
  <si>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</si>
  <si>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</si>
  <si>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</si>
  <si>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</si>
  <si>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</si>
  <si>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</si>
  <si>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</si>
  <si>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</si>
  <si>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</si>
  <si>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</si>
  <si>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</si>
  <si>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</si>
  <si>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</si>
  <si>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</si>
  <si>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</si>
  <si>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</si>
  <si>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</si>
  <si>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</si>
  <si>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</si>
  <si>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</si>
  <si>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</si>
  <si>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</si>
  <si>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</si>
  <si>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</si>
  <si>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</si>
  <si>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</si>
  <si>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</si>
  <si>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</si>
  <si>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</si>
  <si>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</si>
  <si>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</si>
  <si>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</si>
  <si>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</si>
  <si>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</si>
  <si>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</si>
  <si>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</si>
  <si>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</si>
  <si>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</si>
  <si>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</si>
  <si>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</si>
  <si>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</si>
  <si>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</si>
  <si>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</si>
  <si>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</si>
  <si>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</si>
  <si>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</si>
  <si>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</si>
  <si>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</si>
  <si>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</si>
  <si>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</si>
  <si>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</si>
  <si>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</si>
  <si>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</si>
  <si>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</si>
  <si>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</si>
  <si>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</si>
  <si>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</si>
  <si>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</si>
  <si>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</si>
  <si>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</si>
  <si>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</si>
  <si>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</si>
  <si>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</si>
  <si>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</si>
  <si>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</si>
  <si>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</si>
  <si>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</si>
  <si>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</si>
  <si>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</si>
  <si>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</si>
  <si>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</si>
  <si>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</si>
  <si>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</si>
  <si>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</si>
  <si>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</si>
  <si>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</si>
  <si>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</si>
  <si>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</si>
  <si>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</si>
  <si>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</si>
  <si>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</si>
  <si>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</si>
  <si>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</si>
  <si>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</si>
  <si>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</si>
  <si>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</si>
  <si>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</si>
  <si>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</si>
  <si>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</si>
  <si>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</si>
  <si>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</si>
  <si>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</si>
  <si>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</si>
  <si>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</si>
  <si>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</si>
  <si>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</si>
  <si>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</si>
  <si>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</si>
  <si>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</si>
  <si>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</si>
  <si>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</si>
  <si>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</si>
  <si>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</si>
  <si>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</si>
  <si>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</si>
  <si>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</si>
  <si>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</si>
  <si>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</si>
  <si>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</si>
  <si>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</si>
  <si>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</si>
  <si>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</si>
  <si>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</si>
  <si>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</si>
  <si>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</si>
  <si>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</si>
  <si>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</si>
  <si>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</si>
  <si>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</si>
  <si>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</si>
  <si>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</si>
  <si>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</si>
  <si>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</si>
  <si>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</si>
  <si>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</si>
  <si>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</si>
  <si>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</si>
  <si>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</si>
  <si>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</si>
  <si>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</si>
  <si>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</si>
  <si>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</si>
  <si>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</si>
  <si>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</si>
  <si>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</si>
  <si>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</si>
  <si>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</si>
  <si>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</si>
  <si>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</si>
  <si>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</si>
  <si>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</si>
  <si>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</si>
  <si>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</si>
  <si>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</si>
  <si>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</si>
  <si>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</si>
  <si>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</si>
  <si>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</si>
  <si>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</si>
  <si>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</si>
  <si>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</si>
  <si>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</si>
  <si>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</si>
  <si>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</si>
  <si>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</si>
  <si>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</si>
  <si>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</si>
  <si>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</si>
  <si>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</si>
  <si>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</si>
  <si>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</si>
  <si>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</si>
  <si>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</si>
  <si>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</si>
  <si>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</si>
  <si>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</si>
  <si>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</si>
  <si>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</si>
  <si>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</si>
  <si>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</si>
  <si>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</si>
  <si>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</si>
  <si>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</si>
  <si>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</si>
  <si>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</si>
  <si>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</si>
  <si>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</si>
  <si>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</si>
  <si>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</si>
  <si>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</si>
  <si>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</si>
  <si>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</si>
  <si>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</si>
  <si>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</si>
  <si>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</si>
  <si>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</si>
  <si>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</si>
  <si>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</si>
  <si>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</si>
  <si>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</si>
  <si>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</si>
  <si>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</si>
  <si>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</si>
  <si>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</si>
  <si>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</si>
  <si>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</si>
  <si>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</si>
  <si>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</si>
  <si>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</si>
  <si>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</si>
  <si>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</si>
  <si>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</si>
  <si>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</si>
  <si>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</si>
  <si>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</si>
  <si>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</si>
  <si>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</si>
  <si>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</si>
  <si>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</si>
  <si>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</si>
  <si>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</si>
  <si>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</si>
  <si>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</si>
  <si>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</si>
  <si>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</si>
  <si>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</si>
  <si>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</si>
  <si>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</si>
  <si>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</si>
  <si>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</si>
  <si>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</si>
  <si>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</si>
  <si>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</si>
  <si>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</si>
  <si>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</si>
  <si>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</si>
  <si>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</si>
  <si>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</si>
  <si>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</si>
  <si>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</si>
  <si>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</si>
  <si>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</si>
  <si>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</si>
  <si>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</si>
  <si>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</si>
  <si>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</si>
  <si>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</si>
  <si>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</si>
  <si>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</si>
  <si>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</si>
  <si>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</si>
  <si>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</si>
  <si>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</si>
  <si>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</si>
  <si>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</si>
  <si>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</si>
  <si>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</si>
  <si>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</si>
  <si>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</si>
  <si>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</si>
  <si>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</si>
  <si>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</si>
  <si>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</si>
  <si>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</si>
  <si>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</si>
  <si>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</si>
  <si>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</si>
  <si>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</si>
  <si>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</si>
  <si>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</si>
  <si>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</si>
  <si>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</si>
  <si>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</si>
  <si>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</si>
  <si>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</si>
  <si>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</si>
  <si>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</si>
  <si>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</si>
  <si>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</si>
  <si>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</si>
  <si>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</si>
  <si>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</si>
  <si>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</si>
  <si>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</si>
  <si>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</si>
  <si>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</si>
  <si>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</si>
  <si>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</si>
  <si>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</si>
  <si>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</si>
  <si>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</si>
  <si>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</si>
  <si>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</si>
  <si>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</si>
  <si>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</si>
  <si>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</si>
  <si>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</si>
  <si>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</si>
  <si>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</si>
  <si>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</si>
  <si>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</si>
  <si>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</si>
  <si>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</si>
  <si>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</si>
  <si>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</si>
  <si>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</si>
  <si>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</si>
  <si>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</si>
  <si>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</si>
  <si>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</si>
  <si>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</si>
  <si>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</si>
  <si>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</si>
  <si>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</si>
  <si>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</si>
  <si>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</si>
  <si>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</si>
  <si>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</si>
  <si>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</si>
  <si>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</si>
  <si>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</si>
  <si>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</si>
  <si>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</si>
  <si>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</si>
  <si>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</si>
  <si>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</si>
  <si>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</si>
  <si>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</si>
  <si>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</si>
  <si>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</si>
  <si>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</si>
  <si>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</si>
  <si>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</si>
  <si>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</si>
  <si>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</si>
  <si>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</si>
  <si>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</si>
  <si>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</si>
  <si>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</si>
  <si>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</si>
  <si>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</si>
  <si>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</si>
  <si>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</si>
  <si>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</si>
  <si>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</si>
  <si>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</si>
  <si>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</si>
  <si>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</si>
  <si>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</si>
  <si>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</si>
  <si>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</si>
  <si>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</si>
  <si>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</si>
  <si>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</si>
  <si>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</si>
  <si>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</si>
  <si>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</si>
  <si>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</si>
  <si>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</si>
  <si>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</si>
  <si>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</si>
  <si>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</si>
  <si>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</si>
  <si>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</si>
  <si>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</si>
  <si>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</si>
  <si>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</si>
  <si>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</si>
  <si>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</si>
  <si>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</si>
  <si>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</si>
  <si>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</si>
  <si>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</si>
  <si>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</si>
  <si>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</si>
  <si>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</si>
  <si>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</si>
  <si>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</si>
  <si>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</si>
  <si>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</si>
  <si>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</si>
  <si>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</si>
  <si>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</si>
  <si>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</si>
  <si>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</si>
  <si>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</si>
  <si>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</si>
  <si>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</si>
  <si>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</si>
  <si>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</si>
  <si>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</si>
  <si>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</si>
  <si>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</si>
  <si>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</si>
  <si>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</si>
  <si>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</si>
  <si>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</si>
  <si>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</si>
  <si>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</si>
  <si>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</si>
  <si>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</si>
  <si>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</si>
  <si>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</si>
  <si>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</si>
  <si>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</si>
  <si>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</si>
  <si>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</si>
  <si>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</si>
  <si>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</si>
  <si>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</si>
  <si>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</si>
  <si>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</si>
  <si>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</si>
  <si>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</si>
  <si>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</si>
  <si>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</si>
  <si>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</si>
  <si>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</si>
  <si>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</si>
  <si>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</si>
  <si>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</si>
  <si>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</si>
  <si>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</si>
  <si>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</si>
  <si>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</si>
  <si>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</si>
  <si>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</si>
  <si>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</si>
  <si>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</si>
  <si>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</si>
  <si>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</si>
  <si>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</si>
  <si>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</si>
  <si>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</si>
  <si>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</si>
  <si>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</si>
  <si>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</si>
  <si>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</si>
  <si>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</si>
  <si>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</si>
  <si>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</si>
  <si>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</si>
  <si>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</si>
  <si>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</si>
  <si>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</si>
  <si>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</si>
  <si>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</si>
  <si>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</si>
  <si>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</si>
  <si>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</si>
  <si>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</si>
  <si>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</si>
  <si>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</si>
  <si>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</si>
  <si>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</si>
  <si>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</si>
  <si>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</si>
  <si>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</si>
  <si>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</si>
  <si>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</si>
  <si>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</si>
  <si>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</si>
  <si>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</si>
  <si>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</si>
  <si>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</si>
  <si>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</si>
  <si>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</si>
  <si>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</si>
  <si>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</si>
  <si>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</si>
  <si>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</si>
  <si>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</si>
  <si>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</si>
  <si>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</si>
  <si>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</si>
  <si>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</si>
  <si>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</si>
  <si>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</si>
  <si>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</si>
  <si>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</si>
  <si>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</si>
  <si>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</si>
  <si>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</si>
  <si>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</si>
  <si>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</si>
  <si>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</si>
  <si>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</si>
  <si>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</si>
  <si>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</si>
  <si>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</si>
  <si>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</si>
  <si>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</si>
  <si>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</si>
  <si>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</si>
  <si>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</si>
  <si>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</si>
  <si>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</si>
  <si>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</si>
  <si>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</si>
  <si>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</si>
  <si>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</si>
  <si>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</si>
  <si>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</si>
  <si>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</si>
  <si>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</si>
  <si>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</si>
  <si>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</si>
  <si>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</si>
  <si>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</si>
  <si>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</si>
  <si>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</si>
  <si>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</si>
  <si>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</si>
  <si>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</si>
  <si>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</si>
  <si>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</si>
  <si>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</si>
  <si>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</si>
  <si>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</si>
  <si>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</si>
  <si>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</si>
  <si>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</si>
  <si>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</si>
  <si>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</si>
  <si>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</si>
  <si>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</si>
  <si>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</si>
  <si>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</si>
  <si>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</si>
  <si>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</si>
  <si>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</si>
  <si>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</si>
  <si>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</si>
  <si>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</si>
  <si>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</si>
  <si>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</si>
  <si>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</si>
  <si>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</si>
  <si>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</si>
  <si>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</si>
  <si>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</si>
  <si>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</si>
  <si>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</si>
  <si>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</si>
  <si>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</si>
  <si>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</si>
  <si>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</si>
  <si>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</si>
  <si>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</si>
  <si>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</si>
  <si>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</si>
  <si>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</si>
  <si>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</si>
  <si>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</si>
  <si>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</si>
  <si>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</si>
  <si>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</si>
  <si>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</si>
  <si>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</si>
  <si>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</si>
  <si>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</si>
  <si>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</si>
  <si>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</si>
  <si>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</si>
  <si>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</si>
  <si>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</si>
  <si>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</si>
  <si>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</si>
  <si>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</si>
  <si>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</si>
  <si>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</si>
  <si>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</si>
  <si>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</si>
  <si>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</si>
  <si>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</si>
  <si>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</si>
  <si>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</si>
  <si>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</si>
  <si>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</si>
  <si>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</si>
  <si>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</si>
  <si>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</si>
  <si>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</si>
  <si>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</si>
  <si>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</si>
  <si>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</si>
  <si>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</si>
  <si>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</si>
  <si>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</si>
  <si>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</si>
  <si>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</si>
  <si>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</si>
  <si>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</si>
  <si>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</si>
  <si>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</si>
  <si>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</si>
  <si>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</si>
  <si>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</si>
  <si>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</si>
  <si>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</si>
  <si>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</si>
  <si>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</si>
  <si>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</si>
  <si>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</si>
  <si>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</si>
  <si>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</si>
  <si>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</si>
  <si>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</si>
  <si>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</si>
  <si>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</si>
  <si>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</si>
  <si>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</si>
  <si>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</si>
  <si>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</si>
  <si>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</si>
  <si>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</si>
  <si>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</si>
  <si>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</si>
  <si>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</si>
  <si>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</si>
  <si>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</si>
  <si>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</si>
  <si>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</si>
  <si>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</si>
  <si>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</si>
  <si>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</si>
  <si>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</si>
  <si>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</si>
  <si>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</si>
  <si>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</si>
  <si>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</si>
  <si>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</si>
  <si>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</si>
  <si>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</si>
  <si>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</si>
  <si>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</si>
  <si>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</si>
  <si>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</si>
  <si>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</si>
  <si>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</si>
  <si>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</si>
  <si>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</si>
  <si>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</si>
  <si>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</si>
  <si>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</si>
  <si>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</si>
  <si>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</si>
  <si>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</si>
  <si>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</si>
  <si>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</si>
  <si>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</si>
  <si>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</si>
  <si>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</si>
  <si>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</si>
  <si>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</si>
  <si>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</si>
  <si>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</si>
  <si>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</si>
  <si>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</si>
  <si>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</si>
  <si>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</si>
  <si>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</si>
  <si>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</si>
  <si>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</si>
  <si>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</si>
  <si>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</si>
  <si>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</si>
  <si>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</si>
  <si>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</si>
  <si>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</si>
  <si>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</si>
  <si>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</si>
  <si>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</si>
  <si>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</si>
  <si>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</si>
  <si>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</si>
  <si>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</si>
  <si>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</si>
  <si>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</si>
  <si>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</si>
  <si>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</si>
  <si>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</si>
  <si>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</si>
  <si>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</si>
  <si>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</si>
  <si>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</si>
  <si>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</si>
  <si>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</si>
  <si>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</si>
  <si>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</si>
  <si>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</si>
  <si>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</si>
  <si>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</si>
  <si>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</si>
  <si>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</si>
  <si>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</si>
  <si>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</si>
  <si>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</si>
  <si>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</si>
  <si>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</si>
  <si>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</si>
  <si>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</si>
  <si>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</si>
  <si>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</si>
  <si>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</si>
  <si>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</si>
  <si>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</si>
  <si>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</si>
  <si>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</si>
  <si>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</si>
  <si>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</si>
  <si>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</si>
  <si>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</si>
  <si>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</si>
  <si>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</si>
  <si>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</si>
  <si>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</si>
  <si>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</si>
  <si>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</si>
  <si>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</si>
  <si>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</si>
  <si>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</si>
  <si>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</si>
  <si>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</si>
  <si>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</si>
  <si>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</si>
  <si>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</si>
  <si>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</si>
  <si>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</si>
  <si>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</si>
  <si>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</si>
  <si>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</si>
  <si>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</si>
  <si>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</si>
  <si>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</si>
  <si>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</si>
  <si>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</si>
  <si>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</si>
  <si>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</si>
  <si>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</si>
  <si>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</si>
  <si>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</si>
  <si>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</si>
  <si>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</si>
  <si>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</si>
  <si>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</si>
  <si>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</si>
  <si>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</si>
  <si>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</si>
  <si>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</si>
  <si>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</si>
  <si>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</si>
  <si>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</si>
  <si>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</si>
  <si>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</si>
  <si>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</si>
  <si>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</si>
  <si>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</si>
  <si>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</si>
  <si>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</si>
  <si>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</si>
  <si>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</si>
  <si>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</si>
  <si>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</si>
  <si>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</si>
  <si>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</si>
  <si>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</si>
  <si>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</si>
  <si>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</si>
  <si>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</si>
  <si>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</si>
  <si>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</si>
  <si>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</si>
  <si>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</si>
  <si>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</si>
  <si>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</si>
  <si>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</si>
  <si>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</si>
  <si>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</si>
  <si>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</si>
  <si>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</si>
  <si>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</si>
  <si>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</si>
  <si>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</si>
  <si>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</si>
  <si>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</si>
  <si>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</si>
  <si>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</si>
  <si>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</si>
  <si>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</si>
  <si>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</si>
  <si>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</si>
  <si>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</si>
  <si>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</si>
  <si>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</si>
  <si>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</si>
  <si>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</si>
  <si>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</si>
  <si>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</si>
  <si>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</si>
  <si>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</si>
  <si>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</si>
  <si>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</si>
  <si>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</si>
  <si>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</si>
  <si>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</si>
  <si>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</si>
  <si>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</si>
  <si>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</si>
  <si>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</si>
  <si>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</si>
  <si>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</si>
  <si>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</si>
  <si>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</si>
  <si>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</si>
  <si>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</si>
  <si>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</si>
  <si>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</si>
  <si>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</si>
  <si>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</si>
  <si>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</si>
  <si>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</si>
  <si>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</si>
  <si>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</si>
  <si>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</si>
  <si>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</si>
  <si>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</si>
  <si>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</si>
  <si>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</si>
  <si>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</si>
  <si>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</si>
  <si>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</si>
  <si>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</si>
  <si>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</si>
  <si>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</si>
  <si>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</si>
  <si>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</si>
  <si>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</si>
  <si>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</si>
  <si>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</si>
  <si>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</si>
  <si>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</si>
  <si>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</si>
  <si>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</si>
  <si>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</si>
  <si>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</si>
  <si>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</si>
  <si>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</si>
  <si>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</si>
  <si>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</si>
  <si>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</si>
  <si>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</si>
  <si>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</si>
  <si>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</si>
  <si>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</si>
  <si>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</si>
  <si>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</si>
  <si>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</si>
  <si>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</si>
  <si>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</si>
  <si>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</si>
  <si>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</si>
  <si>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</si>
  <si>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</si>
  <si>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</si>
  <si>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</si>
  <si>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</si>
  <si>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</si>
  <si>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</si>
  <si>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</si>
  <si>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</si>
  <si>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</si>
  <si>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</si>
  <si>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</si>
  <si>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</si>
  <si>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</si>
  <si>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</si>
  <si>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</si>
  <si>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</si>
  <si>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</si>
  <si>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</si>
  <si>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</si>
  <si>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</si>
  <si>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</si>
  <si>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</si>
  <si>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</si>
  <si>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</si>
  <si>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</si>
  <si>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</si>
  <si>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</si>
  <si>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</si>
  <si>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</si>
  <si>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</si>
  <si>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</si>
  <si>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</si>
  <si>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</si>
  <si>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</si>
  <si>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</si>
  <si>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</si>
  <si>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</si>
  <si>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</si>
  <si>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</si>
  <si>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</si>
  <si>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</si>
  <si>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</si>
  <si>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</si>
  <si>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</si>
  <si>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</si>
  <si>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</si>
  <si>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</si>
  <si>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</si>
  <si>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</si>
  <si>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</si>
  <si>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</si>
  <si>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</si>
  <si>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</si>
  <si>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</si>
  <si>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</si>
  <si>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</si>
  <si>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</si>
  <si>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</si>
  <si>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</si>
  <si>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</si>
  <si>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</si>
  <si>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</si>
  <si>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</si>
  <si>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</si>
  <si>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</si>
  <si>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</si>
  <si>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</si>
  <si>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</si>
  <si>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</si>
  <si>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</si>
  <si>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</si>
  <si>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</si>
  <si>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</si>
  <si>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</si>
  <si>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</si>
  <si>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</si>
  <si>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</si>
  <si>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</si>
  <si>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</si>
  <si>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</si>
  <si>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</si>
  <si>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</si>
  <si>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</si>
  <si>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</si>
  <si>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</si>
  <si>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</si>
  <si>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</si>
  <si>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</si>
  <si>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</si>
  <si>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</si>
  <si>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</si>
  <si>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</si>
  <si>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</si>
  <si>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</si>
  <si>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</si>
  <si>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</si>
  <si>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</si>
  <si>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</si>
  <si>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</si>
  <si>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</si>
  <si>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</si>
  <si>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</si>
  <si>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</si>
  <si>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</si>
  <si>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</si>
  <si>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</si>
  <si>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</si>
  <si>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</si>
  <si>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</si>
  <si>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</si>
  <si>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</si>
  <si>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</si>
  <si>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</si>
  <si>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</si>
  <si>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</si>
  <si>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</si>
  <si>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</si>
  <si>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</si>
  <si>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</si>
  <si>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</si>
  <si>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</si>
  <si>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</si>
  <si>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</si>
  <si>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</si>
  <si>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</si>
  <si>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</si>
  <si>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</si>
  <si>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</si>
  <si>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</si>
  <si>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</si>
  <si>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</si>
  <si>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</si>
  <si>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</si>
  <si>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</si>
  <si>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</si>
  <si>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</si>
  <si>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</si>
  <si>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</si>
  <si>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</si>
  <si>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</si>
  <si>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</si>
  <si>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</si>
  <si>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</si>
  <si>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</si>
  <si>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</si>
  <si>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</si>
  <si>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</si>
  <si>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</si>
  <si>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</si>
  <si>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</si>
  <si>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</si>
  <si>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</si>
  <si>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</si>
  <si>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</si>
  <si>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</si>
  <si>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</si>
  <si>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</si>
  <si>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</si>
  <si>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</si>
  <si>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</si>
  <si>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</si>
  <si>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</si>
  <si>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</si>
  <si>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</si>
  <si>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</si>
  <si>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</si>
  <si>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</si>
  <si>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</si>
  <si>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</si>
  <si>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</si>
  <si>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</si>
  <si>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</si>
  <si>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</si>
  <si>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</si>
  <si>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</si>
  <si>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</si>
  <si>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</si>
  <si>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</si>
  <si>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</si>
  <si>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</si>
  <si>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</si>
  <si>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</si>
  <si>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</si>
  <si>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</si>
  <si>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</si>
  <si>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</si>
  <si>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</si>
  <si>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</si>
  <si>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</si>
  <si>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</si>
  <si>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</si>
  <si>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</si>
  <si>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</si>
  <si>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</si>
  <si>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</si>
  <si>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</si>
  <si>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</si>
  <si>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</si>
  <si>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</si>
  <si>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</si>
  <si>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</si>
  <si>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</si>
  <si>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</si>
  <si>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</si>
  <si>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</si>
  <si>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</si>
  <si>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</si>
  <si>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</si>
  <si>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</si>
  <si>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</si>
  <si>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</si>
  <si>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</si>
  <si>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</si>
  <si>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</si>
  <si>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</si>
  <si>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</si>
  <si>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</si>
  <si>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</si>
  <si>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</si>
  <si>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</si>
  <si>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</si>
  <si>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</si>
  <si>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</si>
  <si>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</si>
  <si>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</si>
  <si>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</si>
  <si>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</si>
  <si>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</si>
  <si>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</si>
  <si>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</si>
  <si>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</si>
  <si>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</si>
  <si>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</si>
  <si>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</si>
  <si>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</si>
  <si>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</si>
  <si>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</si>
  <si>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</si>
  <si>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</si>
  <si>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</si>
  <si>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</si>
  <si>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</si>
  <si>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</si>
  <si>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</si>
  <si>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</si>
  <si>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</si>
  <si>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</si>
  <si>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</si>
  <si>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</si>
  <si>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</si>
  <si>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</si>
  <si>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</si>
  <si>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</si>
  <si>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</si>
  <si>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</si>
  <si>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</si>
  <si>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</si>
  <si>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</si>
  <si>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</si>
  <si>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</si>
  <si>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</si>
  <si>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</si>
  <si>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</si>
  <si>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</si>
  <si>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</si>
  <si>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</si>
  <si>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</si>
  <si>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</si>
  <si>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</si>
  <si>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</si>
  <si>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</si>
  <si>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</si>
  <si>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</si>
  <si>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</si>
  <si>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</si>
  <si>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</si>
  <si>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</si>
  <si>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</si>
  <si>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</si>
  <si>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</si>
  <si>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</si>
  <si>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</si>
  <si>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</si>
  <si>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</si>
  <si>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</si>
  <si>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</si>
  <si>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</si>
  <si>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</si>
  <si>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</si>
  <si>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</si>
  <si>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</si>
  <si>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</si>
  <si>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</si>
  <si>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</si>
  <si>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</si>
  <si>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</si>
  <si>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</si>
  <si>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</si>
  <si>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</si>
  <si>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</si>
  <si>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</si>
  <si>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</si>
  <si>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</si>
  <si>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</si>
  <si>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</si>
  <si>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</si>
  <si>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</si>
  <si>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</si>
  <si>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</si>
  <si>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</si>
  <si>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</si>
  <si>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</si>
  <si>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</si>
  <si>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</si>
  <si>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</si>
  <si>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</si>
  <si>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</si>
  <si>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</si>
  <si>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</si>
  <si>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</si>
  <si>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</si>
  <si>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</si>
  <si>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</si>
  <si>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</si>
  <si>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</si>
  <si>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</si>
  <si>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</si>
  <si>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</si>
  <si>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</si>
  <si>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</si>
  <si>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</si>
  <si>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</si>
  <si>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</si>
  <si>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</si>
  <si>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</si>
  <si>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</si>
  <si>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</si>
  <si>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</si>
  <si>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</si>
  <si>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</si>
  <si>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</si>
  <si>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</si>
  <si>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</si>
  <si>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</si>
  <si>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</si>
  <si>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</si>
  <si>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</si>
  <si>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</si>
  <si>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</si>
  <si>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</si>
  <si>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</si>
  <si>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</si>
  <si>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</si>
  <si>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</si>
  <si>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</si>
  <si>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</si>
  <si>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</si>
  <si>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</si>
  <si>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</si>
  <si>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</si>
  <si>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</si>
  <si>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</si>
  <si>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</si>
  <si>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</si>
  <si>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</si>
  <si>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</si>
  <si>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</si>
  <si>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</si>
  <si>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</si>
  <si>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</si>
  <si>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</si>
  <si>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</si>
  <si>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</si>
  <si>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</si>
  <si>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</si>
  <si>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</si>
  <si>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</si>
  <si>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</si>
  <si>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</si>
  <si>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</si>
  <si>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</si>
  <si>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</si>
  <si>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</si>
  <si>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</si>
  <si>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</si>
  <si>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</si>
  <si>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</si>
  <si>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</si>
  <si>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</si>
  <si>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</si>
  <si>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</si>
  <si>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</si>
  <si>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</si>
  <si>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</si>
  <si>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</si>
  <si>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</si>
  <si>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</si>
  <si>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</si>
  <si>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</si>
  <si>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</si>
  <si>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</si>
  <si>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</si>
  <si>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</si>
  <si>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</si>
  <si>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</si>
  <si>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</si>
  <si>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</si>
  <si>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</si>
  <si>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</si>
  <si>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</si>
  <si>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</si>
  <si>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</si>
  <si>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</si>
  <si>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</si>
  <si>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</si>
  <si>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</si>
  <si>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</si>
  <si>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</si>
  <si>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</si>
  <si>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</si>
  <si>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</si>
  <si>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</si>
  <si>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</si>
  <si>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</si>
  <si>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</si>
  <si>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</si>
  <si>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</si>
  <si>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</si>
  <si>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</si>
  <si>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</si>
  <si>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</si>
  <si>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</si>
  <si>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</si>
  <si>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</si>
  <si>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</si>
  <si>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</si>
  <si>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</si>
  <si>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</si>
  <si>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</si>
  <si>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</si>
  <si>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</si>
  <si>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</si>
  <si>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</si>
  <si>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</si>
  <si>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</si>
  <si>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</si>
  <si>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</si>
  <si>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</si>
  <si>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</si>
  <si>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</si>
  <si>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</si>
  <si>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</si>
  <si>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</si>
  <si>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</si>
  <si>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</si>
  <si>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</si>
  <si>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</si>
  <si>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</si>
  <si>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</si>
  <si>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</si>
  <si>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</si>
  <si>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</si>
  <si>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</si>
  <si>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</si>
  <si>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</si>
  <si>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</si>
  <si>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</si>
  <si>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</si>
  <si>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</si>
  <si>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</si>
  <si>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</si>
  <si>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</si>
  <si>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</si>
  <si>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</si>
  <si>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</si>
  <si>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</si>
  <si>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</si>
  <si>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</si>
  <si>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</si>
  <si>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</si>
  <si>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</si>
  <si>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</si>
  <si>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</si>
  <si>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</si>
  <si>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</si>
  <si>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</si>
  <si>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</si>
  <si>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</si>
  <si>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</si>
  <si>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</si>
  <si>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</si>
  <si>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</si>
  <si>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</si>
  <si>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</si>
  <si>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</si>
  <si>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</si>
  <si>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</si>
  <si>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</si>
  <si>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</si>
  <si>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</si>
  <si>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</si>
  <si>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</si>
  <si>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</si>
  <si>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</si>
  <si>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</si>
  <si>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</si>
  <si>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</si>
  <si>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</si>
  <si>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</si>
  <si>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</si>
  <si>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</si>
  <si>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</si>
  <si>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</si>
  <si>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</si>
  <si>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</si>
  <si>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</si>
  <si>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</si>
  <si>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</si>
  <si>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</si>
  <si>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</si>
  <si>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</si>
  <si>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</si>
  <si>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</si>
  <si>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</si>
  <si>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</si>
  <si>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</si>
  <si>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</si>
  <si>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</si>
  <si>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</si>
  <si>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</si>
  <si>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</si>
  <si>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</si>
  <si>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</si>
  <si>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</si>
  <si>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</si>
  <si>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</si>
  <si>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</si>
  <si>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</si>
  <si>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</si>
  <si>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</si>
  <si>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</si>
  <si>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</si>
  <si>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</si>
  <si>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</si>
  <si>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</si>
  <si>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</si>
  <si>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</si>
  <si>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</si>
  <si>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</si>
  <si>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</si>
  <si>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</si>
  <si>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</si>
  <si>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</si>
  <si>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</si>
  <si>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</si>
  <si>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</si>
  <si>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</si>
  <si>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</si>
  <si>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</si>
  <si>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</si>
  <si>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</si>
  <si>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</si>
  <si>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</si>
  <si>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</si>
  <si>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</si>
  <si>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</si>
  <si>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</si>
  <si>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</si>
  <si>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</si>
  <si>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</si>
  <si>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</si>
  <si>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</si>
  <si>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</si>
  <si>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</si>
  <si>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</si>
  <si>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</si>
  <si>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</si>
  <si>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</si>
  <si>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</si>
  <si>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</si>
  <si>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</si>
  <si>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</si>
  <si>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</si>
  <si>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</si>
  <si>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</si>
  <si>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</si>
  <si>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</si>
  <si>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</si>
  <si>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</si>
  <si>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</si>
  <si>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</si>
  <si>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</si>
  <si>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</si>
  <si>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</si>
  <si>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</si>
  <si>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</si>
  <si>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</si>
  <si>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</si>
  <si>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</si>
  <si>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</si>
  <si>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</si>
  <si>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</si>
  <si>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</si>
  <si>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</si>
  <si>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</si>
  <si>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</si>
  <si>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</si>
  <si>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</si>
  <si>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</si>
  <si>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</si>
  <si>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</si>
  <si>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</si>
  <si>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</si>
  <si>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</si>
  <si>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</si>
  <si>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</si>
  <si>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</si>
  <si>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</si>
  <si>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</si>
  <si>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</si>
  <si>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</si>
  <si>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</si>
  <si>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</si>
  <si>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</si>
  <si>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</si>
  <si>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</si>
  <si>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</si>
  <si>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</si>
  <si>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</si>
  <si>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</si>
  <si>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</si>
  <si>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</si>
  <si>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</si>
  <si>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</si>
  <si>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</si>
  <si>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</si>
  <si>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</si>
  <si>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</si>
  <si>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</si>
  <si>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</si>
  <si>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</si>
  <si>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</si>
  <si>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</si>
  <si>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</si>
  <si>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</si>
  <si>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</si>
  <si>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</si>
  <si>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</si>
  <si>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</si>
  <si>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</si>
  <si>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</si>
  <si>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</si>
  <si>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</si>
  <si>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</si>
  <si>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</si>
  <si>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</si>
  <si>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</si>
  <si>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</si>
  <si>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</si>
  <si>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</si>
  <si>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</si>
  <si>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</si>
  <si>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</si>
  <si>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</si>
  <si>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</si>
  <si>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</si>
  <si>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</si>
  <si>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</si>
  <si>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</si>
  <si>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</si>
  <si>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</si>
  <si>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</si>
  <si>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</si>
  <si>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</si>
  <si>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</si>
  <si>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</si>
  <si>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</si>
  <si>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</si>
  <si>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</si>
  <si>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</si>
  <si>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</si>
  <si>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</si>
  <si>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</si>
  <si>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</si>
  <si>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</si>
  <si>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</si>
  <si>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</si>
  <si>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</si>
  <si>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</si>
  <si>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</si>
  <si>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</si>
  <si>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</si>
  <si>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</si>
  <si>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</si>
  <si>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</si>
  <si>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</si>
  <si>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</si>
  <si>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</si>
  <si>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</si>
  <si>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</si>
  <si>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</si>
  <si>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</si>
  <si>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</si>
  <si>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</si>
  <si>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</si>
  <si>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</si>
  <si>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</si>
  <si>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</si>
  <si>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</si>
  <si>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</si>
  <si>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</si>
  <si>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</si>
  <si>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</si>
  <si>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</si>
  <si>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</si>
  <si>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</si>
  <si>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</si>
  <si>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</si>
  <si>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</si>
  <si>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</si>
  <si>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</si>
  <si>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</si>
  <si>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</si>
  <si>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</si>
  <si>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</si>
  <si>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</si>
  <si>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</si>
  <si>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</si>
  <si>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</si>
  <si>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</si>
  <si>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</si>
  <si>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</si>
  <si>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</si>
  <si>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</si>
  <si>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</si>
  <si>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</si>
  <si>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</si>
  <si>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</si>
  <si>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</si>
  <si>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</si>
  <si>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</si>
  <si>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</si>
  <si>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</si>
  <si>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</si>
  <si>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</si>
  <si>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</si>
  <si>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</si>
  <si>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</si>
  <si>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</si>
  <si>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</si>
  <si>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</si>
  <si>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</si>
  <si>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</si>
  <si>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</si>
  <si>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</si>
  <si>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</si>
  <si>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</si>
  <si>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</si>
  <si>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</si>
  <si>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</si>
  <si>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</si>
  <si>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</si>
  <si>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</si>
  <si>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</si>
  <si>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</si>
  <si>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</si>
  <si>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</si>
  <si>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</si>
  <si>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</si>
  <si>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</si>
  <si>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</si>
  <si>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</si>
  <si>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</si>
  <si>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</si>
  <si>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</si>
  <si>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</si>
  <si>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</si>
  <si>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</si>
  <si>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</si>
  <si>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</si>
  <si>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</si>
  <si>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</si>
  <si>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</si>
  <si>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</si>
  <si>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</si>
  <si>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</si>
  <si>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</si>
  <si>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</si>
  <si>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</si>
  <si>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</si>
  <si>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</si>
  <si>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</si>
  <si>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</si>
  <si>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</si>
  <si>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</si>
  <si>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</si>
  <si>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</si>
  <si>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</si>
  <si>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</si>
  <si>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</si>
  <si>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</si>
  <si>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</si>
  <si>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</si>
  <si>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</si>
  <si>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</si>
  <si>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</si>
  <si>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</si>
  <si>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</si>
  <si>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</si>
  <si>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</si>
  <si>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</si>
  <si>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</si>
  <si>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</si>
  <si>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</si>
  <si>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</si>
  <si>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</si>
  <si>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</si>
  <si>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</si>
  <si>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</si>
  <si>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</si>
  <si>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</si>
  <si>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</si>
  <si>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</si>
  <si>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</si>
  <si>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</si>
  <si>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</si>
  <si>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</si>
  <si>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</si>
  <si>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</si>
  <si>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</si>
  <si>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</si>
  <si>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</si>
  <si>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</si>
  <si>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</si>
  <si>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</si>
  <si>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</si>
  <si>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</si>
  <si>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</si>
  <si>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</si>
  <si>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</si>
  <si>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</si>
  <si>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</si>
  <si>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</si>
  <si>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</si>
  <si>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</si>
  <si>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</si>
  <si>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</si>
  <si>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</si>
  <si>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</si>
  <si>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</si>
  <si>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</si>
  <si>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</si>
  <si>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</si>
  <si>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</si>
  <si>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</si>
  <si>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</si>
  <si>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</si>
  <si>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</si>
  <si>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</si>
  <si>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</si>
  <si>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</si>
  <si>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</si>
  <si>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</si>
  <si>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</si>
  <si>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</si>
  <si>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</si>
  <si>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</si>
  <si>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</si>
  <si>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</si>
  <si>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</si>
  <si>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</si>
  <si>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</si>
  <si>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</si>
  <si>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</si>
  <si>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</si>
  <si>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</si>
  <si>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</si>
  <si>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</si>
  <si>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</si>
  <si>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</si>
  <si>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</si>
  <si>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</si>
  <si>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</si>
  <si>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</si>
  <si>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</si>
  <si>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</si>
  <si>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</si>
  <si>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</si>
  <si>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</si>
  <si>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</si>
  <si>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</si>
  <si>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</si>
  <si>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</si>
  <si>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</si>
  <si>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</si>
  <si>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</si>
  <si>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</si>
  <si>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</si>
  <si>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</si>
  <si>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</si>
  <si>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</si>
  <si>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</si>
  <si>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</si>
  <si>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</si>
  <si>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</si>
  <si>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</si>
  <si>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</si>
  <si>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</si>
  <si>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</si>
  <si>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</si>
  <si>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</si>
  <si>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</si>
  <si>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</si>
  <si>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</si>
  <si>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</si>
  <si>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</si>
  <si>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</si>
  <si>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</si>
  <si>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</si>
  <si>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</si>
  <si>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</si>
  <si>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</si>
  <si>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</si>
  <si>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</si>
  <si>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</si>
  <si>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</si>
  <si>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</si>
  <si>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</si>
  <si>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</si>
  <si>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</si>
  <si>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</si>
  <si>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</si>
  <si>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</si>
  <si>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</si>
  <si>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</si>
  <si>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</si>
  <si>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</si>
  <si>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</si>
  <si>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</si>
  <si>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</si>
  <si>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</si>
  <si>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</si>
  <si>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</si>
  <si>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</si>
  <si>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</si>
  <si>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</si>
  <si>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</si>
  <si>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</si>
  <si>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</si>
  <si>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</si>
  <si>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</si>
  <si>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</si>
  <si>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</si>
  <si>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</si>
  <si>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</si>
  <si>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</si>
  <si>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</si>
  <si>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</si>
  <si>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</si>
  <si>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</si>
  <si>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</si>
  <si>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</si>
  <si>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</si>
  <si>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</si>
  <si>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</si>
  <si>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</si>
  <si>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</si>
  <si>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</si>
  <si>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</si>
  <si>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</si>
  <si>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</si>
  <si>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</si>
  <si>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</si>
  <si>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</si>
  <si>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</si>
  <si>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</si>
  <si>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</si>
  <si>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</si>
  <si>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</si>
  <si>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</si>
  <si>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</si>
  <si>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</si>
  <si>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</si>
  <si>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</si>
  <si>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</si>
  <si>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</si>
  <si>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</si>
  <si>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</si>
  <si>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</si>
  <si>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</si>
  <si>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</si>
  <si>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</si>
  <si>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</si>
  <si>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</si>
  <si>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</si>
  <si>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</si>
  <si>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</si>
  <si>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</si>
  <si>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</si>
  <si>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</si>
  <si>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</si>
  <si>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</si>
  <si>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</si>
  <si>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</si>
  <si>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</si>
  <si>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</si>
  <si>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</si>
  <si>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</si>
  <si>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</si>
  <si>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</si>
  <si>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</si>
  <si>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</si>
  <si>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</si>
  <si>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</si>
  <si>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</si>
  <si>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</si>
  <si>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</si>
  <si>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</si>
  <si>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</si>
  <si>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</si>
  <si>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</si>
  <si>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</si>
  <si>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</si>
  <si>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</si>
  <si>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</si>
  <si>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</si>
  <si>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</si>
  <si>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</si>
  <si>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</si>
  <si>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</si>
  <si>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</si>
  <si>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</si>
  <si>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</si>
  <si>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</si>
  <si>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</si>
  <si>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</si>
  <si>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</si>
  <si>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</si>
  <si>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</si>
  <si>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</si>
  <si>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</si>
  <si>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</si>
  <si>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</si>
  <si>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</si>
  <si>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</si>
  <si>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</si>
  <si>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</si>
  <si>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</si>
  <si>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</si>
  <si>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</si>
  <si>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</si>
  <si>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</si>
  <si>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</si>
  <si>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</si>
  <si>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</si>
  <si>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</si>
  <si>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</si>
  <si>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</si>
  <si>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</si>
  <si>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</si>
  <si>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</si>
  <si>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</si>
  <si>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</si>
  <si>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</si>
  <si>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</si>
  <si>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</si>
  <si>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</si>
  <si>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</si>
  <si>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</si>
  <si>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</si>
  <si>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</si>
  <si>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</si>
  <si>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</si>
  <si>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</si>
  <si>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</si>
  <si>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</si>
  <si>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</si>
  <si>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</si>
  <si>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</si>
  <si>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</si>
  <si>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</si>
  <si>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</si>
  <si>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</si>
  <si>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</si>
  <si>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</si>
  <si>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</si>
  <si>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</si>
  <si>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</si>
  <si>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</si>
  <si>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</si>
  <si>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</si>
  <si>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</si>
  <si>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</si>
  <si>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</si>
  <si>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</si>
  <si>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</si>
  <si>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</si>
  <si>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</si>
  <si>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</si>
  <si>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</si>
  <si>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</si>
  <si>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</si>
  <si>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</si>
  <si>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</si>
  <si>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</si>
  <si>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</si>
  <si>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</si>
  <si>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</si>
  <si>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</si>
  <si>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</si>
  <si>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</si>
  <si>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</si>
  <si>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</si>
  <si>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</si>
  <si>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</si>
  <si>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</si>
  <si>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</si>
  <si>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</si>
  <si>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</si>
  <si>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</si>
  <si>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</si>
  <si>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</si>
  <si>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</si>
  <si>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</si>
  <si>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</si>
  <si>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</si>
  <si>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</si>
  <si>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</si>
  <si>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</si>
  <si>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</si>
  <si>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</si>
  <si>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</si>
  <si>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</si>
  <si>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</si>
  <si>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</si>
  <si>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</si>
  <si>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</si>
  <si>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</si>
  <si>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</si>
  <si>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</si>
  <si>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</si>
  <si>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</si>
  <si>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</si>
  <si>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</si>
  <si>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</si>
  <si>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</si>
  <si>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</si>
  <si>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</si>
  <si>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</si>
  <si>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</si>
  <si>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</si>
  <si>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</si>
  <si>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</si>
  <si>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</si>
  <si>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</si>
  <si>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</si>
  <si>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</si>
  <si>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</si>
  <si>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</si>
  <si>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</si>
  <si>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</si>
  <si>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</si>
  <si>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</si>
  <si>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</si>
  <si>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</si>
  <si>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</si>
  <si>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</si>
  <si>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</si>
  <si>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</si>
  <si>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</si>
  <si>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</si>
  <si>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</si>
  <si>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</si>
  <si>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</si>
  <si>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</si>
  <si>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</si>
  <si>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</si>
  <si>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</si>
  <si>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</si>
  <si>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</si>
  <si>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</si>
  <si>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</si>
  <si>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</si>
  <si>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</si>
  <si>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</si>
  <si>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</si>
  <si>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</si>
  <si>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</si>
  <si>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</si>
  <si>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</si>
  <si>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</si>
  <si>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</si>
  <si>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</si>
  <si>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</si>
  <si>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</si>
  <si>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</si>
  <si>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</si>
  <si>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</si>
  <si>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</si>
  <si>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</si>
  <si>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</si>
  <si>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</si>
  <si>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</si>
  <si>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</si>
  <si>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</si>
  <si>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</si>
  <si>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</si>
  <si>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</si>
  <si>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</si>
  <si>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</si>
  <si>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</si>
  <si>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</si>
  <si>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</si>
  <si>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</si>
  <si>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</si>
  <si>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</si>
  <si>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</si>
  <si>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</si>
  <si>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</si>
  <si>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</si>
  <si>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</si>
  <si>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</si>
  <si>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</si>
  <si>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</si>
  <si>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</si>
  <si>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</si>
  <si>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</si>
  <si>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</si>
  <si>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</si>
  <si>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</si>
  <si>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</si>
  <si>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</si>
  <si>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</si>
  <si>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</si>
  <si>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</si>
  <si>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</si>
  <si>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</si>
  <si>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</si>
  <si>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</si>
  <si>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</si>
  <si>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</si>
  <si>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</si>
  <si>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</si>
  <si>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</si>
  <si>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</si>
  <si>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</si>
  <si>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</si>
  <si>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</si>
  <si>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</si>
  <si>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</si>
  <si>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</si>
  <si>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</si>
  <si>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</si>
  <si>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</si>
  <si>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</si>
  <si>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</si>
  <si>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</si>
  <si>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</si>
  <si>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</si>
  <si>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</si>
  <si>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</si>
  <si>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</si>
  <si>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</si>
  <si>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</si>
  <si>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</si>
  <si>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</si>
  <si>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</si>
  <si>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</si>
  <si>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</si>
  <si>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</si>
  <si>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</si>
  <si>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</si>
  <si>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</si>
  <si>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</si>
  <si>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</si>
  <si>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</si>
  <si>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</si>
  <si>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</si>
  <si>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</si>
  <si>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</si>
  <si>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</si>
  <si>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</si>
  <si>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</si>
  <si>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</si>
  <si>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</si>
  <si>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</si>
  <si>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</si>
  <si>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</si>
  <si>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</si>
  <si>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</si>
  <si>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</si>
  <si>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</si>
  <si>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</si>
  <si>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</si>
  <si>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</si>
  <si>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</si>
  <si>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</si>
  <si>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</si>
  <si>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</si>
  <si>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</si>
  <si>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</si>
  <si>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</si>
  <si>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</si>
  <si>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</si>
  <si>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</si>
  <si>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</si>
  <si>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</si>
  <si>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</si>
  <si>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</si>
  <si>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</si>
  <si>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</si>
  <si>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</si>
  <si>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</si>
  <si>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</si>
  <si>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</si>
  <si>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</si>
  <si>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</si>
  <si>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</si>
  <si>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</si>
  <si>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</si>
  <si>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</si>
  <si>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</si>
  <si>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</si>
  <si>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</si>
  <si>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</si>
  <si>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</si>
  <si>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</si>
  <si>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</si>
  <si>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</si>
  <si>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</si>
  <si>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</si>
  <si>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</si>
  <si>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</si>
  <si>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</si>
  <si>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</si>
  <si>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</si>
  <si>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</si>
  <si>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</si>
  <si>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</si>
  <si>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</si>
  <si>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</si>
  <si>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</si>
  <si>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</si>
  <si>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</si>
  <si>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</si>
  <si>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</si>
  <si>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</si>
  <si>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</si>
  <si>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</si>
  <si>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</si>
  <si>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</si>
  <si>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</si>
  <si>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</si>
  <si>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</si>
  <si>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</si>
  <si>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</si>
  <si>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</si>
  <si>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</si>
  <si>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</si>
  <si>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</si>
  <si>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</si>
  <si>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</si>
  <si>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</si>
  <si>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</si>
  <si>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</si>
  <si>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</si>
  <si>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</si>
  <si>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</si>
  <si>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</si>
  <si>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</si>
  <si>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</si>
  <si>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</si>
  <si>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</si>
  <si>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</si>
  <si>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</si>
  <si>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</si>
  <si>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</si>
  <si>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</si>
  <si>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</si>
  <si>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</si>
  <si>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</si>
  <si>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</si>
  <si>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</si>
  <si>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</si>
  <si>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</si>
  <si>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</si>
  <si>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</si>
  <si>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</si>
  <si>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</si>
  <si>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</si>
  <si>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</si>
  <si>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</si>
  <si>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</si>
  <si>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</si>
  <si>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</si>
  <si>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</si>
  <si>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</si>
  <si>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</si>
  <si>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</si>
  <si>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</si>
  <si>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</si>
  <si>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</si>
  <si>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</si>
  <si>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</si>
  <si>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</si>
  <si>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</si>
  <si>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</si>
  <si>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</si>
  <si>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</si>
  <si>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</si>
  <si>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</si>
  <si>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</si>
  <si>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</si>
  <si>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</si>
  <si>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</si>
  <si>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</si>
  <si>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</si>
  <si>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</si>
  <si>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</si>
  <si>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</si>
  <si>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</si>
  <si>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</si>
  <si>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</si>
  <si>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</si>
  <si>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</si>
  <si>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</si>
  <si>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</si>
  <si>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</si>
  <si>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</si>
  <si>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</si>
  <si>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</si>
  <si>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</si>
  <si>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</si>
  <si>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</si>
  <si>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</si>
  <si>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</si>
  <si>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</si>
  <si>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</si>
  <si>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</si>
  <si>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</si>
  <si>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</si>
  <si>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</si>
  <si>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</si>
  <si>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</si>
  <si>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</si>
  <si>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</si>
  <si>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</si>
  <si>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</si>
  <si>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</si>
  <si>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</si>
  <si>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</si>
  <si>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</si>
  <si>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</si>
  <si>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</si>
  <si>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</si>
  <si>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</si>
  <si>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</si>
  <si>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</si>
  <si>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</si>
  <si>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</si>
  <si>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</si>
  <si>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</si>
  <si>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</si>
  <si>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</si>
  <si>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</si>
  <si>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</si>
  <si>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</si>
  <si>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</si>
  <si>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</si>
  <si>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</si>
  <si>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</si>
  <si>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</si>
  <si>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</si>
  <si>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</si>
  <si>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</si>
  <si>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</si>
  <si>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</si>
  <si>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</si>
  <si>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</si>
  <si>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</si>
  <si>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</si>
  <si>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</si>
  <si>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</si>
  <si>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</si>
  <si>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</si>
  <si>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</si>
  <si>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</si>
  <si>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</si>
  <si>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</si>
  <si>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</si>
  <si>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</si>
  <si>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</si>
  <si>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</si>
  <si>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</si>
  <si>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</si>
  <si>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</si>
  <si>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</si>
  <si>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</si>
  <si>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</si>
  <si>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</si>
  <si>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</si>
  <si>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</si>
  <si>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</si>
  <si>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</si>
  <si>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</si>
  <si>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</si>
  <si>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</si>
  <si>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</si>
  <si>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</si>
  <si>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</si>
  <si>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</si>
  <si>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</si>
  <si>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</si>
  <si>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</si>
  <si>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</si>
  <si>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</si>
  <si>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</si>
  <si>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</si>
  <si>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</si>
  <si>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</si>
  <si>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</si>
  <si>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</si>
  <si>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</si>
  <si>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</si>
  <si>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</si>
  <si>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</si>
  <si>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</si>
  <si>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</si>
  <si>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</si>
  <si>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</si>
  <si>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</si>
  <si>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</si>
  <si>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</si>
  <si>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</si>
  <si>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</si>
  <si>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</si>
  <si>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</si>
  <si>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</si>
  <si>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</si>
  <si>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</si>
  <si>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</si>
  <si>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</si>
  <si>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</si>
  <si>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</si>
  <si>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</si>
  <si>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</si>
  <si>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</si>
  <si>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</si>
  <si>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</si>
  <si>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</si>
  <si>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</si>
  <si>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</si>
  <si>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</si>
  <si>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</si>
  <si>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</si>
  <si>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</si>
  <si>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</si>
  <si>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</si>
  <si>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</si>
  <si>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</si>
  <si>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</si>
  <si>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</si>
  <si>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</si>
  <si>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</si>
  <si>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</si>
  <si>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</si>
  <si>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</si>
  <si>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</si>
  <si>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</si>
  <si>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</si>
  <si>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</si>
  <si>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</si>
  <si>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</si>
  <si>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</si>
  <si>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</si>
  <si>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</si>
  <si>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</si>
  <si>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</si>
  <si>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</si>
  <si>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</si>
  <si>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</si>
  <si>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</si>
  <si>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</si>
  <si>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</si>
  <si>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</si>
  <si>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</si>
  <si>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</si>
  <si>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</si>
  <si>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</si>
  <si>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</si>
  <si>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</si>
  <si>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</si>
  <si>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</si>
  <si>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</si>
  <si>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</si>
  <si>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</si>
  <si>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</si>
  <si>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</si>
  <si>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</si>
  <si>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</si>
  <si>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</si>
  <si>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</si>
  <si>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</si>
  <si>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</si>
  <si>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</si>
  <si>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</si>
  <si>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</si>
  <si>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</si>
  <si>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</si>
  <si>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</si>
  <si>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</si>
  <si>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</si>
  <si>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</si>
  <si>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</si>
  <si>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</si>
  <si>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</si>
  <si>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</si>
  <si>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</si>
  <si>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</si>
  <si>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</si>
  <si>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</si>
  <si>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</si>
  <si>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</si>
  <si>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</si>
  <si>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</si>
  <si>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</si>
  <si>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</si>
  <si>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</si>
  <si>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</si>
  <si>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</si>
  <si>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</si>
  <si>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</si>
  <si>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</si>
  <si>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</si>
  <si>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</si>
  <si>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</si>
  <si>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</si>
  <si>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</si>
  <si>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</si>
  <si>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</si>
  <si>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</si>
  <si>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</si>
  <si>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</si>
  <si>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</si>
  <si>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</si>
  <si>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</si>
  <si>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</si>
  <si>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</si>
  <si>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</si>
  <si>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</si>
  <si>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</si>
  <si>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</si>
  <si>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</si>
  <si>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</si>
  <si>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</si>
  <si>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</si>
  <si>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</si>
  <si>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</si>
  <si>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</si>
  <si>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</si>
  <si>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</si>
  <si>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</si>
  <si>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</si>
  <si>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</si>
  <si>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</si>
  <si>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</si>
  <si>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</si>
  <si>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</si>
  <si>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</si>
  <si>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</si>
  <si>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</si>
  <si>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</si>
  <si>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</si>
  <si>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</si>
  <si>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</si>
  <si>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</si>
  <si>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</si>
  <si>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</si>
  <si>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</si>
  <si>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</si>
  <si>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</si>
  <si>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</si>
  <si>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</si>
  <si>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</si>
  <si>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</si>
  <si>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</si>
  <si>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</si>
  <si>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</si>
  <si>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</si>
  <si>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</si>
  <si>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</si>
  <si>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</si>
  <si>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</si>
  <si>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</si>
  <si>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</si>
  <si>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</si>
  <si>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</si>
  <si>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</si>
  <si>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</si>
  <si>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</si>
  <si>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</si>
  <si>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</si>
  <si>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</si>
  <si>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</si>
  <si>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</si>
  <si>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</si>
  <si>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</si>
  <si>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</si>
  <si>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</si>
  <si>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</si>
  <si>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</si>
  <si>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</si>
  <si>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</si>
  <si>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</si>
  <si>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</si>
  <si>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</si>
  <si>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</si>
  <si>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</si>
  <si>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</si>
  <si>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</si>
  <si>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</si>
  <si>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</si>
  <si>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</si>
  <si>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</si>
  <si>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</si>
  <si>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</si>
  <si>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</si>
  <si>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</si>
  <si>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</si>
  <si>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</si>
  <si>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</si>
  <si>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</si>
  <si>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</si>
  <si>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</si>
  <si>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</si>
  <si>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</si>
  <si>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</si>
  <si>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</si>
  <si>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</si>
  <si>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</si>
  <si>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</si>
  <si>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</si>
  <si>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</si>
  <si>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</si>
  <si>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</si>
  <si>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</si>
  <si>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</si>
  <si>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</si>
  <si>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</si>
  <si>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</si>
  <si>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</si>
  <si>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</si>
  <si>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</si>
  <si>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</si>
  <si>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</si>
  <si>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</si>
  <si>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</si>
  <si>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</si>
  <si>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</si>
  <si>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</si>
  <si>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</si>
  <si>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</si>
  <si>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</si>
  <si>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</si>
  <si>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</si>
  <si>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</si>
  <si>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</si>
  <si>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</si>
  <si>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</si>
  <si>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</si>
  <si>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</si>
  <si>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</si>
  <si>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</si>
  <si>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</si>
  <si>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</si>
  <si>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</si>
  <si>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</si>
  <si>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</si>
  <si>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</si>
  <si>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</si>
  <si>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</si>
  <si>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</si>
  <si>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</si>
  <si>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</si>
  <si>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</si>
  <si>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</si>
  <si>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</si>
  <si>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</si>
  <si>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</si>
  <si>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</si>
  <si>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</si>
  <si>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</si>
  <si>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</si>
  <si>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</si>
  <si>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</si>
  <si>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</si>
  <si>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</si>
  <si>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</si>
  <si>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</si>
  <si>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</si>
  <si>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</si>
  <si>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</si>
  <si>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</si>
  <si>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</si>
  <si>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</si>
  <si>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</si>
  <si>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</si>
  <si>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</si>
  <si>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</si>
  <si>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</si>
  <si>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</si>
  <si>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</si>
  <si>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</si>
  <si>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</si>
  <si>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</si>
  <si>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</si>
  <si>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</si>
  <si>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</si>
  <si>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</si>
  <si>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</si>
  <si>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</si>
  <si>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</si>
  <si>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</si>
  <si>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</si>
  <si>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</si>
  <si>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</si>
  <si>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</si>
  <si>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</si>
  <si>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</si>
  <si>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</si>
  <si>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</si>
  <si>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</si>
  <si>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</si>
  <si>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</si>
  <si>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</si>
  <si>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</si>
  <si>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</si>
  <si>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</si>
  <si>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</si>
  <si>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</si>
  <si>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</si>
  <si>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</si>
  <si>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</si>
  <si>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</si>
  <si>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</si>
  <si>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</si>
  <si>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</si>
  <si>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</si>
  <si>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</si>
  <si>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</si>
  <si>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</si>
  <si>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</si>
  <si>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</si>
  <si>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</si>
  <si>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</si>
  <si>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</si>
  <si>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</si>
  <si>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</si>
  <si>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</si>
  <si>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</si>
  <si>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</si>
  <si>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</si>
  <si>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</si>
  <si>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</si>
  <si>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</si>
  <si>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</si>
  <si>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</si>
  <si>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</si>
  <si>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</si>
  <si>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</si>
  <si>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</si>
  <si>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</si>
  <si>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</si>
  <si>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</si>
  <si>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</si>
  <si>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</si>
  <si>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</si>
  <si>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</si>
  <si>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</si>
  <si>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</si>
  <si>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</si>
  <si>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</si>
  <si>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</si>
  <si>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</si>
  <si>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</si>
  <si>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</si>
  <si>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</si>
  <si>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</si>
  <si>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</si>
  <si>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</si>
  <si>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</si>
  <si>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</si>
  <si>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</si>
  <si>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</si>
  <si>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</si>
  <si>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</si>
  <si>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</si>
  <si>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</si>
  <si>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</si>
  <si>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</si>
  <si>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</si>
  <si>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</si>
  <si>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</si>
  <si>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</si>
  <si>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</si>
  <si>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</si>
  <si>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</si>
  <si>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</si>
  <si>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</si>
  <si>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</si>
  <si>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</si>
  <si>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</si>
  <si>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</si>
  <si>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</si>
  <si>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</si>
  <si>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</si>
  <si>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</si>
  <si>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</si>
  <si>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</si>
  <si>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</si>
  <si>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</si>
  <si>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</si>
  <si>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</si>
  <si>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</si>
  <si>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</si>
  <si>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</si>
  <si>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</si>
  <si>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</si>
  <si>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</si>
  <si>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</si>
  <si>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</si>
  <si>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</si>
  <si>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</si>
  <si>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</si>
  <si>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</si>
  <si>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</si>
  <si>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</si>
  <si>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</si>
  <si>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</si>
  <si>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</si>
  <si>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</si>
  <si>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</si>
  <si>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</si>
  <si>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</si>
  <si>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</si>
  <si>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</si>
  <si>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</si>
  <si>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</si>
  <si>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</si>
  <si>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</si>
  <si>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</si>
  <si>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</si>
  <si>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</si>
  <si>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</si>
  <si>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</si>
  <si>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</si>
  <si>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</si>
  <si>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</si>
  <si>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</si>
  <si>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</si>
  <si>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</si>
  <si>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</si>
  <si>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</si>
  <si>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</si>
  <si>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</si>
  <si>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</si>
  <si>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</si>
  <si>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</si>
  <si>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</si>
  <si>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</si>
  <si>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</si>
  <si>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</si>
  <si>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</si>
  <si>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</si>
  <si>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</si>
  <si>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</si>
  <si>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</si>
  <si>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</si>
  <si>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</si>
  <si>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</si>
  <si>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</si>
  <si>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</si>
  <si>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</si>
  <si>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</si>
  <si>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</si>
  <si>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</si>
  <si>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</si>
  <si>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</si>
  <si>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</si>
  <si>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</si>
  <si>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</si>
  <si>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</si>
  <si>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</si>
  <si>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</si>
  <si>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</si>
  <si>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</si>
  <si>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</si>
  <si>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</si>
  <si>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</si>
  <si>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</si>
  <si>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</si>
  <si>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</si>
  <si>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</si>
  <si>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</si>
  <si>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</si>
  <si>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</si>
  <si>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</si>
  <si>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</si>
  <si>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</si>
  <si>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</si>
  <si>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</si>
  <si>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</si>
  <si>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</si>
  <si>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</si>
  <si>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</si>
  <si>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</si>
  <si>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</si>
  <si>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</si>
  <si>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</si>
  <si>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</si>
  <si>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</si>
  <si>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</si>
  <si>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</si>
  <si>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</si>
  <si>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</si>
  <si>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</si>
  <si>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</si>
  <si>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</si>
  <si>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</si>
  <si>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</si>
  <si>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</si>
  <si>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</si>
  <si>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</si>
  <si>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</si>
  <si>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</si>
  <si>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</si>
  <si>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</si>
  <si>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</si>
  <si>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</si>
  <si>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</si>
  <si>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</si>
  <si>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</si>
  <si>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</si>
  <si>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</si>
  <si>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</si>
  <si>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</si>
  <si>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</si>
  <si>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</si>
  <si>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</si>
  <si>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</si>
  <si>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</si>
  <si>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</si>
  <si>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</si>
  <si>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</si>
  <si>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</si>
  <si>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</si>
  <si>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</si>
  <si>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</si>
  <si>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</si>
  <si>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</si>
  <si>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</si>
  <si>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</si>
  <si>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</si>
  <si>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</si>
  <si>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</si>
  <si>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</si>
  <si>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</si>
  <si>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</si>
  <si>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</si>
  <si>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</si>
  <si>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</si>
  <si>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</si>
  <si>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</si>
  <si>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</si>
  <si>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</si>
  <si>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</si>
  <si>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</si>
  <si>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</si>
  <si>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</si>
  <si>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</si>
  <si>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</si>
  <si>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</si>
  <si>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</si>
  <si>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</si>
  <si>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</si>
  <si>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</si>
  <si>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</si>
  <si>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</si>
  <si>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</si>
  <si>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</si>
  <si>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</si>
  <si>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</si>
  <si>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</si>
  <si>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</si>
  <si>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</si>
  <si>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</si>
  <si>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</si>
  <si>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</si>
  <si>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</si>
  <si>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</si>
  <si>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</si>
  <si>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</si>
  <si>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</si>
  <si>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</si>
  <si>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</si>
  <si>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</si>
  <si>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</si>
  <si>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</si>
  <si>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</si>
  <si>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</si>
  <si>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</si>
  <si>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</si>
  <si>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</si>
  <si>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</si>
  <si>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</si>
  <si>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</si>
  <si>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</si>
  <si>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</si>
  <si>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</si>
  <si>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</si>
  <si>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</si>
  <si>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</si>
  <si>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</si>
  <si>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</si>
  <si>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</si>
  <si>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</si>
  <si>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</si>
  <si>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</si>
  <si>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</si>
  <si>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</si>
  <si>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</si>
  <si>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</si>
  <si>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</si>
  <si>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</si>
  <si>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</si>
  <si>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</si>
  <si>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</si>
  <si>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</si>
  <si>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</si>
  <si>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</si>
  <si>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</si>
  <si>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</si>
  <si>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</si>
  <si>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</si>
  <si>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</si>
  <si>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</si>
  <si>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</si>
  <si>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</si>
  <si>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</si>
  <si>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</si>
  <si>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</si>
  <si>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</si>
  <si>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</si>
  <si>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</si>
  <si>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</si>
  <si>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</si>
  <si>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</si>
  <si>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</si>
  <si>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</si>
  <si>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</si>
  <si>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</si>
  <si>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</si>
  <si>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</si>
  <si>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</si>
  <si>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</si>
  <si>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</si>
  <si>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</si>
  <si>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</si>
  <si>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</si>
  <si>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</si>
  <si>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</si>
  <si>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</si>
  <si>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</si>
  <si>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</si>
  <si>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</si>
  <si>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</si>
  <si>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</si>
  <si>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</si>
  <si>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</si>
  <si>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</si>
  <si>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</si>
  <si>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</si>
  <si>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</si>
  <si>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</si>
  <si>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</si>
  <si>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</si>
  <si>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</si>
  <si>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</si>
  <si>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</si>
  <si>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</si>
  <si>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</si>
  <si>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</si>
  <si>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</si>
  <si>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</si>
  <si>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</si>
  <si>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</si>
  <si>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</si>
  <si>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</si>
  <si>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</si>
  <si>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</si>
  <si>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</si>
  <si>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</si>
  <si>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</si>
  <si>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</si>
  <si>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</si>
  <si>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</si>
  <si>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</si>
  <si>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</si>
  <si>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</si>
  <si>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</si>
  <si>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</si>
  <si>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</si>
  <si>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</si>
  <si>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</si>
  <si>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</si>
  <si>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</si>
  <si>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</si>
  <si>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</si>
  <si>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</si>
  <si>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</si>
  <si>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</si>
  <si>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</si>
  <si>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</si>
  <si>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</si>
  <si>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</si>
  <si>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</si>
  <si>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</si>
  <si>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</si>
  <si>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</si>
  <si>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</si>
  <si>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</si>
  <si>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</si>
  <si>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</si>
  <si>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</si>
  <si>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</si>
  <si>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</si>
  <si>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</si>
  <si>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</si>
  <si>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</si>
  <si>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</si>
  <si>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</si>
  <si>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</si>
  <si>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</si>
  <si>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</si>
  <si>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</si>
  <si>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</si>
  <si>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</si>
  <si>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</si>
  <si>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</si>
  <si>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</si>
  <si>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</si>
  <si>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</si>
  <si>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</si>
  <si>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</si>
  <si>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</si>
  <si>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</si>
  <si>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</si>
  <si>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</si>
  <si>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</si>
  <si>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</si>
  <si>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</si>
  <si>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</si>
  <si>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</si>
  <si>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</si>
  <si>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</si>
  <si>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</si>
  <si>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</si>
  <si>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</si>
  <si>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</si>
  <si>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</si>
  <si>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</si>
  <si>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</si>
  <si>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</si>
  <si>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</si>
  <si>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</si>
  <si>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</si>
  <si>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</si>
  <si>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</si>
  <si>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</si>
  <si>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</si>
  <si>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</si>
  <si>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</si>
  <si>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</si>
  <si>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</si>
  <si>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</si>
  <si>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</si>
  <si>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</si>
  <si>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</si>
  <si>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</si>
  <si>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</si>
  <si>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</si>
  <si>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</si>
  <si>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</si>
  <si>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</si>
  <si>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</si>
  <si>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</si>
  <si>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</si>
  <si>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</si>
  <si>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</si>
  <si>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</si>
  <si>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</si>
  <si>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</si>
  <si>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</si>
  <si>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</si>
  <si>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</si>
  <si>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</si>
  <si>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</si>
  <si>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</si>
  <si>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</si>
  <si>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</si>
  <si>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</si>
  <si>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</si>
  <si>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</si>
  <si>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</si>
  <si>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</si>
  <si>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</si>
  <si>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</si>
  <si>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</si>
  <si>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</si>
  <si>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</si>
  <si>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</si>
  <si>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</si>
  <si>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</si>
  <si>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</si>
  <si>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</si>
  <si>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</si>
  <si>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</si>
  <si>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</si>
  <si>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</si>
  <si>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</si>
  <si>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</si>
  <si>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</si>
  <si>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</si>
  <si>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</si>
  <si>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</si>
  <si>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</si>
  <si>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</si>
  <si>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</si>
  <si>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</si>
  <si>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</si>
  <si>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</si>
  <si>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</si>
  <si>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</si>
  <si>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</si>
  <si>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</si>
  <si>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</si>
  <si>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</si>
  <si>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</si>
  <si>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</si>
  <si>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</si>
  <si>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</si>
  <si>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</si>
  <si>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</si>
  <si>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</si>
  <si>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</si>
  <si>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</si>
  <si>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</si>
  <si>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</si>
  <si>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</si>
  <si>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</si>
  <si>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</si>
  <si>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</si>
  <si>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</si>
  <si>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</si>
  <si>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</si>
  <si>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</si>
  <si>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</si>
  <si>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</si>
  <si>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</si>
  <si>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</si>
  <si>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</si>
  <si>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</si>
  <si>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</si>
  <si>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</si>
  <si>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</si>
  <si>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</si>
  <si>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</si>
  <si>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</si>
  <si>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</si>
  <si>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</si>
  <si>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</si>
  <si>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</si>
  <si>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</si>
  <si>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</si>
  <si>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</si>
  <si>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</si>
  <si>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</si>
  <si>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</si>
  <si>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</si>
  <si>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</si>
  <si>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</si>
  <si>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</si>
  <si>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</si>
  <si>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</si>
  <si>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</si>
  <si>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</si>
  <si>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</si>
  <si>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</si>
  <si>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</si>
  <si>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</si>
  <si>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</si>
  <si>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</si>
  <si>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</si>
  <si>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</si>
  <si>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</si>
  <si>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</si>
  <si>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</si>
  <si>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</si>
  <si>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</si>
  <si>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</si>
  <si>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</si>
  <si>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</si>
  <si>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</si>
  <si>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</si>
  <si>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</si>
  <si>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</si>
  <si>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</si>
  <si>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</si>
  <si>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</si>
  <si>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</si>
  <si>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</si>
  <si>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</si>
  <si>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</si>
  <si>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</si>
  <si>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</si>
  <si>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</si>
  <si>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</si>
  <si>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</si>
  <si>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</si>
  <si>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</si>
  <si>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</si>
  <si>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</si>
  <si>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</si>
  <si>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</si>
  <si>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</si>
  <si>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</si>
  <si>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</si>
  <si>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</si>
  <si>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</si>
  <si>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</si>
  <si>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</si>
  <si>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</si>
  <si>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</si>
  <si>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</si>
  <si>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</si>
  <si>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</si>
  <si>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</si>
  <si>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</si>
  <si>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</si>
  <si>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</si>
  <si>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</si>
  <si>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</si>
  <si>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</si>
  <si>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</si>
  <si>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</si>
  <si>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</si>
  <si>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</si>
  <si>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</si>
  <si>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</si>
  <si>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</si>
  <si>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</si>
  <si>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</si>
  <si>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</si>
  <si>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</si>
  <si>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</si>
  <si>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</si>
  <si>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</si>
  <si>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</si>
  <si>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</si>
  <si>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</si>
  <si>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</si>
  <si>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</si>
  <si>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</si>
  <si>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</si>
  <si>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</si>
  <si>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</si>
  <si>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</si>
  <si>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</si>
  <si>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</si>
  <si>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</si>
  <si>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</si>
  <si>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</si>
  <si>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</si>
  <si>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</si>
  <si>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</si>
  <si>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</si>
  <si>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</si>
  <si>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</si>
  <si>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</si>
  <si>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</si>
  <si>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</si>
  <si>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</si>
  <si>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</si>
  <si>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</si>
  <si>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</si>
  <si>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</si>
  <si>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</si>
  <si>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</si>
  <si>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</si>
  <si>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</si>
  <si>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</si>
  <si>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</si>
  <si>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</si>
  <si>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</si>
  <si>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</si>
  <si>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</si>
  <si>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</si>
  <si>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</si>
  <si>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</si>
  <si>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</si>
  <si>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</si>
  <si>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</si>
  <si>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</si>
  <si>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</si>
  <si>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</si>
  <si>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</si>
  <si>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</si>
  <si>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</si>
  <si>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</si>
  <si>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</si>
  <si>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</si>
  <si>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</si>
  <si>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</si>
  <si>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</si>
  <si>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</si>
  <si>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</si>
  <si>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</si>
  <si>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</si>
  <si>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</si>
  <si>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</si>
  <si>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</si>
  <si>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</si>
  <si>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</si>
  <si>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</si>
  <si>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</si>
  <si>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</si>
  <si>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</si>
  <si>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</si>
  <si>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</si>
  <si>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</si>
  <si>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</si>
  <si>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</si>
  <si>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</si>
  <si>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</si>
  <si>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</si>
  <si>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</si>
  <si>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</si>
  <si>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</si>
  <si>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</si>
  <si>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</si>
  <si>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</si>
  <si>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</si>
  <si>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</si>
  <si>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</si>
  <si>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</si>
  <si>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</si>
  <si>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</si>
  <si>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</si>
  <si>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</si>
  <si>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</si>
  <si>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</si>
  <si>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</si>
  <si>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</si>
  <si>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</si>
  <si>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</si>
  <si>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</si>
  <si>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</si>
  <si>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</si>
  <si>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</si>
  <si>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</si>
  <si>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</si>
  <si>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</si>
  <si>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</si>
  <si>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</si>
  <si>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</si>
  <si>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</si>
  <si>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</si>
  <si>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</si>
  <si>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</si>
  <si>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</si>
  <si>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</si>
  <si>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</si>
  <si>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</si>
  <si>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</si>
  <si>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</si>
  <si>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</si>
  <si>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</si>
  <si>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</si>
  <si>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</si>
  <si>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</si>
  <si>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</si>
  <si>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</si>
  <si>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</si>
  <si>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</si>
  <si>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</si>
  <si>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</si>
  <si>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</si>
  <si>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</si>
  <si>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</si>
  <si>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</si>
  <si>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</si>
  <si>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</si>
  <si>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</si>
  <si>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</si>
  <si>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</si>
  <si>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</si>
  <si>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</si>
  <si>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</si>
  <si>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</si>
  <si>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</si>
  <si>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</si>
  <si>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</si>
  <si>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</si>
  <si>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</si>
  <si>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</si>
  <si>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</si>
  <si>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</si>
  <si>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</si>
  <si>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</si>
  <si>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</si>
  <si>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</si>
  <si>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</si>
  <si>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</si>
  <si>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</si>
  <si>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</si>
  <si>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</si>
  <si>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</si>
  <si>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</si>
  <si>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</si>
  <si>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</si>
  <si>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</si>
  <si>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</si>
  <si>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</si>
  <si>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</si>
  <si>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</si>
  <si>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</si>
  <si>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</si>
  <si>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</si>
  <si>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</si>
  <si>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</si>
  <si>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</si>
  <si>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</si>
  <si>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</si>
  <si>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</si>
  <si>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</si>
  <si>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</si>
  <si>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</si>
  <si>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</si>
  <si>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</si>
  <si>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</si>
  <si>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</si>
  <si>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</si>
  <si>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</si>
  <si>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</si>
  <si>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</si>
  <si>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</si>
  <si>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</si>
  <si>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</si>
  <si>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</si>
  <si>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</si>
  <si>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</si>
  <si>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</si>
  <si>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</si>
  <si>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</si>
  <si>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</si>
  <si>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</si>
  <si>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</si>
  <si>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</si>
  <si>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</si>
  <si>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</si>
  <si>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</si>
  <si>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</si>
  <si>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</si>
  <si>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</si>
  <si>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</si>
  <si>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</si>
  <si>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</si>
  <si>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</si>
  <si>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</si>
  <si>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</si>
  <si>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</si>
  <si>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</si>
  <si>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</si>
  <si>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</si>
  <si>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</si>
  <si>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</si>
  <si>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</si>
  <si>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</si>
  <si>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</si>
  <si>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</si>
  <si>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</si>
  <si>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</si>
  <si>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</si>
  <si>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</si>
  <si>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</si>
  <si>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</si>
  <si>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</si>
  <si>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</si>
  <si>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</si>
  <si>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</si>
  <si>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</si>
  <si>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</si>
  <si>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</si>
  <si>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</si>
  <si>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</si>
  <si>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</si>
  <si>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</si>
  <si>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</si>
  <si>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</si>
  <si>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</si>
  <si>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</si>
  <si>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</si>
  <si>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</si>
  <si>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</si>
  <si>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</si>
  <si>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</si>
  <si>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</si>
  <si>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</si>
  <si>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</si>
  <si>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</si>
  <si>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</si>
  <si>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</si>
  <si>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</si>
  <si>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</si>
  <si>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</si>
  <si>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</si>
  <si>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</si>
  <si>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</si>
  <si>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</si>
  <si>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</si>
  <si>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</si>
  <si>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</si>
  <si>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</si>
  <si>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</si>
  <si>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</si>
  <si>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</si>
  <si>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</si>
  <si>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</si>
  <si>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</si>
  <si>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</si>
  <si>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</si>
  <si>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</si>
  <si>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</si>
  <si>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</si>
  <si>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</si>
  <si>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</si>
  <si>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</si>
  <si>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</si>
  <si>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</si>
  <si>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</si>
  <si>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</si>
  <si>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</si>
  <si>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</si>
  <si>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</si>
  <si>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</si>
  <si>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</si>
  <si>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</si>
  <si>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</si>
  <si>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</si>
  <si>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</si>
  <si>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</si>
  <si>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</si>
  <si>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</si>
  <si>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</si>
  <si>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</si>
  <si>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</si>
  <si>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</si>
  <si>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</si>
  <si>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</si>
  <si>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</si>
  <si>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</si>
  <si>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</si>
  <si>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</si>
  <si>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</si>
  <si>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</si>
  <si>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</si>
  <si>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</si>
  <si>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</si>
  <si>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</si>
  <si>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</si>
  <si>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</si>
  <si>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</si>
  <si>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</si>
  <si>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</si>
  <si>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</si>
  <si>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</si>
  <si>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</si>
  <si>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</si>
  <si>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</si>
  <si>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</si>
  <si>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</si>
  <si>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</si>
  <si>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</si>
  <si>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</si>
  <si>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</si>
  <si>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</si>
  <si>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</si>
  <si>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</si>
  <si>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</si>
  <si>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</si>
  <si>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</si>
  <si>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</si>
  <si>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</si>
  <si>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</si>
  <si>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</si>
  <si>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</si>
  <si>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</si>
  <si>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</si>
  <si>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</si>
  <si>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</si>
  <si>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</si>
  <si>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</si>
  <si>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</si>
  <si>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</si>
  <si>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</si>
  <si>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</si>
  <si>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</si>
  <si>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</si>
  <si>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</si>
  <si>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</si>
  <si>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</si>
  <si>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</si>
  <si>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</si>
  <si>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</si>
  <si>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</si>
  <si>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</si>
  <si>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</si>
  <si>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</si>
  <si>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</si>
  <si>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</si>
  <si>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</si>
  <si>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</si>
  <si>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</si>
  <si>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</si>
  <si>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</si>
  <si>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</si>
  <si>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</si>
  <si>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</si>
  <si>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</si>
  <si>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</si>
  <si>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</si>
  <si>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</si>
  <si>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</si>
  <si>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</si>
  <si>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</si>
  <si>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</si>
  <si>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</si>
  <si>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</si>
  <si>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</si>
  <si>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</si>
  <si>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</si>
  <si>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</si>
  <si>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</si>
  <si>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</si>
  <si>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</si>
  <si>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</si>
  <si>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</si>
  <si>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</si>
  <si>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</si>
  <si>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</si>
  <si>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</si>
  <si>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</si>
  <si>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</si>
  <si>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</si>
  <si>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</si>
  <si>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</si>
  <si>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</si>
  <si>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</si>
  <si>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</si>
  <si>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</si>
  <si>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</si>
  <si>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</si>
  <si>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</si>
  <si>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</si>
  <si>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</si>
  <si>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</si>
  <si>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</si>
  <si>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</si>
  <si>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</si>
  <si>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</si>
  <si>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</si>
  <si>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</si>
  <si>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</si>
  <si>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</si>
  <si>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</si>
  <si>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</si>
  <si>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</si>
  <si>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</si>
  <si>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</si>
  <si>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</si>
  <si>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</si>
  <si>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</si>
  <si>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</si>
  <si>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</si>
  <si>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</si>
  <si>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</si>
  <si>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</si>
  <si>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</si>
  <si>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</si>
  <si>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</si>
  <si>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</si>
  <si>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</si>
  <si>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</si>
  <si>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</si>
  <si>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</si>
  <si>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</si>
  <si>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</si>
  <si>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</si>
  <si>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</si>
  <si>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</si>
  <si>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</si>
  <si>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</si>
  <si>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</si>
  <si>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</si>
  <si>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</si>
  <si>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</si>
  <si>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</si>
  <si>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</si>
  <si>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</si>
  <si>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</si>
  <si>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</si>
  <si>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</si>
  <si>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</si>
  <si>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</si>
  <si>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</si>
  <si>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</si>
  <si>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</si>
  <si>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</si>
  <si>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</si>
  <si>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</si>
  <si>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</si>
  <si>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</si>
  <si>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</si>
  <si>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</si>
  <si>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</si>
  <si>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</si>
  <si>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</si>
  <si>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</si>
  <si>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</si>
  <si>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</si>
  <si>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</si>
  <si>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</si>
  <si>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</si>
  <si>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</si>
  <si>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</si>
  <si>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</si>
  <si>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</si>
  <si>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</si>
  <si>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</si>
  <si>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</si>
  <si>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</si>
  <si>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</si>
  <si>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</si>
  <si>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</si>
  <si>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</si>
  <si>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</si>
  <si>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</si>
  <si>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</si>
  <si>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</si>
  <si>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</si>
  <si>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</si>
  <si>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</si>
  <si>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</si>
  <si>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</si>
  <si>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</si>
  <si>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</si>
  <si>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</si>
  <si>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</si>
  <si>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</si>
  <si>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</si>
  <si>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</si>
  <si>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</si>
  <si>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</si>
  <si>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</si>
  <si>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</si>
  <si>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</si>
  <si>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</si>
  <si>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</si>
  <si>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</si>
  <si>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</si>
  <si>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</si>
  <si>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</si>
  <si>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</si>
  <si>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</si>
  <si>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</si>
  <si>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</si>
  <si>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</si>
  <si>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</si>
  <si>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</si>
  <si>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</si>
  <si>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</si>
  <si>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</si>
  <si>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</si>
  <si>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</si>
  <si>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</si>
  <si>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</si>
  <si>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</si>
  <si>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</si>
  <si>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</si>
  <si>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</si>
  <si>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</si>
  <si>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</si>
  <si>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</si>
  <si>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</si>
  <si>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</si>
  <si>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</si>
  <si>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</si>
  <si>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</si>
  <si>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</si>
  <si>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</si>
  <si>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</si>
  <si>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</si>
  <si>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</si>
  <si>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</si>
  <si>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</si>
  <si>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</si>
  <si>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</si>
  <si>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</si>
  <si>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</si>
  <si>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</si>
  <si>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</si>
  <si>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</si>
  <si>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</si>
  <si>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</si>
  <si>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</si>
  <si>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</si>
  <si>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</si>
  <si>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</si>
  <si>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</si>
  <si>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</si>
  <si>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</si>
  <si>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</si>
  <si>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</si>
  <si>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</si>
  <si>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</si>
  <si>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</si>
  <si>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</si>
  <si>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</si>
  <si>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</si>
  <si>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</si>
  <si>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</si>
  <si>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</si>
  <si>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</si>
  <si>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</si>
  <si>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</si>
  <si>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</si>
  <si>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</si>
  <si>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</si>
  <si>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</si>
  <si>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</si>
  <si>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</si>
  <si>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</si>
  <si>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</si>
  <si>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</si>
  <si>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</si>
  <si>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</si>
  <si>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</si>
  <si>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</si>
  <si>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</si>
  <si>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</si>
  <si>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</si>
  <si>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</si>
  <si>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</si>
  <si>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</si>
  <si>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</si>
  <si>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</si>
  <si>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</si>
  <si>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</si>
  <si>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</si>
  <si>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</si>
  <si>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</si>
  <si>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</si>
  <si>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</si>
  <si>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</si>
  <si>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</si>
  <si>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</si>
  <si>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</si>
  <si>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</si>
  <si>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</si>
  <si>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</si>
  <si>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</si>
  <si>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</si>
  <si>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</si>
  <si>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</si>
  <si>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</si>
  <si>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</si>
  <si>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</si>
  <si>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</si>
  <si>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</si>
  <si>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</si>
  <si>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</si>
  <si>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</si>
  <si>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</si>
  <si>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</si>
  <si>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</si>
  <si>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</si>
  <si>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</si>
  <si>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</si>
  <si>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</si>
  <si>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</si>
  <si>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</si>
  <si>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</si>
  <si>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</si>
  <si>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</si>
  <si>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</si>
  <si>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</si>
  <si>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</si>
  <si>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</si>
  <si>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</si>
  <si>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</si>
  <si>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</si>
  <si>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</si>
  <si>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</si>
  <si>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</si>
  <si>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</si>
  <si>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</si>
  <si>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</si>
  <si>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</si>
  <si>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</si>
  <si>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</si>
  <si>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</si>
  <si>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</si>
  <si>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</si>
  <si>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</si>
  <si>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</si>
  <si>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</si>
  <si>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</si>
  <si>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</si>
  <si>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</si>
  <si>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</si>
  <si>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</si>
  <si>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</si>
  <si>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</si>
  <si>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</si>
  <si>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</si>
  <si>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</si>
  <si>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</si>
  <si>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</si>
  <si>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</si>
  <si>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</si>
  <si>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</si>
  <si>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</si>
  <si>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</si>
  <si>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</si>
  <si>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</si>
  <si>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</si>
  <si>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</si>
  <si>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</si>
  <si>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</si>
  <si>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</si>
  <si>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</si>
  <si>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</si>
  <si>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</si>
  <si>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</si>
  <si>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</si>
  <si>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</si>
  <si>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</si>
  <si>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</si>
  <si>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</si>
  <si>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</si>
  <si>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</si>
  <si>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</si>
  <si>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</si>
  <si>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</si>
  <si>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</si>
  <si>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</si>
  <si>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</si>
  <si>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</si>
  <si>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</si>
  <si>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</si>
  <si>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</si>
  <si>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</si>
  <si>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</si>
  <si>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</si>
  <si>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</si>
  <si>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</si>
  <si>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</si>
  <si>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</si>
  <si>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</si>
  <si>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</si>
  <si>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</si>
  <si>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</si>
  <si>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</si>
  <si>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</si>
  <si>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</si>
  <si>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</si>
  <si>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</si>
  <si>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</si>
  <si>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</si>
  <si>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</si>
  <si>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</si>
  <si>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</si>
  <si>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</si>
  <si>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</si>
  <si>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</si>
  <si>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</si>
  <si>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</si>
  <si>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</si>
  <si>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</si>
  <si>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</si>
  <si>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</si>
  <si>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</si>
  <si>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</si>
  <si>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</si>
  <si>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</si>
  <si>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</si>
  <si>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</si>
  <si>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</si>
  <si>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</si>
  <si>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</si>
  <si>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</si>
  <si>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</si>
  <si>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</si>
  <si>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</si>
  <si>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</si>
  <si>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</si>
  <si>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</si>
  <si>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</si>
  <si>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</si>
  <si>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</si>
  <si>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</si>
  <si>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</si>
  <si>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</si>
  <si>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</si>
  <si>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</si>
  <si>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</si>
  <si>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</si>
  <si>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</si>
  <si>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</si>
  <si>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</si>
  <si>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</si>
  <si>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</si>
  <si>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</si>
  <si>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</si>
  <si>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</si>
  <si>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</si>
  <si>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</si>
  <si>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</si>
  <si>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</si>
  <si>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</si>
  <si>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</si>
  <si>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</si>
  <si>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</si>
  <si>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</si>
  <si>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</si>
  <si>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</si>
  <si>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</si>
  <si>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</si>
  <si>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</si>
  <si>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</si>
  <si>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</si>
  <si>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</si>
  <si>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</si>
  <si>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</si>
  <si>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</si>
  <si>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</si>
  <si>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</si>
  <si>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</si>
  <si>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</si>
  <si>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</si>
  <si>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</si>
  <si>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</si>
  <si>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</si>
  <si>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</si>
  <si>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</si>
  <si>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</si>
  <si>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</si>
  <si>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</si>
  <si>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</si>
  <si>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</si>
  <si>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</si>
  <si>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</si>
  <si>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</si>
  <si>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</si>
  <si>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</si>
  <si>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</si>
  <si>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</si>
  <si>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</si>
  <si>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</si>
  <si>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</si>
  <si>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</si>
  <si>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</si>
  <si>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</si>
  <si>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</si>
  <si>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</si>
  <si>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</si>
  <si>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</si>
  <si>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</si>
  <si>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</si>
  <si>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</si>
  <si>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</si>
  <si>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</si>
  <si>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</si>
  <si>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</si>
  <si>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</si>
  <si>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</si>
  <si>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</si>
  <si>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</si>
  <si>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</si>
  <si>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</si>
  <si>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</si>
  <si>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</si>
  <si>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</si>
  <si>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</si>
  <si>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</si>
  <si>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</si>
  <si>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</si>
  <si>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</si>
  <si>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</si>
  <si>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</si>
  <si>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</si>
  <si>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</si>
  <si>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</si>
  <si>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</si>
  <si>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</si>
  <si>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</si>
  <si>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</si>
  <si>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</si>
  <si>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</si>
  <si>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</si>
  <si>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</si>
  <si>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</si>
  <si>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</si>
  <si>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</si>
  <si>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</si>
  <si>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</si>
  <si>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</si>
  <si>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</si>
  <si>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</si>
  <si>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</si>
  <si>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</si>
  <si>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</si>
  <si>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</si>
  <si>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</si>
  <si>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</si>
  <si>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</si>
  <si>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</si>
  <si>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</si>
  <si>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</si>
  <si>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</si>
  <si>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</si>
  <si>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</si>
  <si>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</si>
  <si>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</si>
  <si>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</si>
  <si>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</si>
  <si>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</si>
  <si>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</si>
  <si>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</si>
  <si>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</si>
  <si>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</si>
  <si>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</si>
  <si>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</si>
  <si>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</si>
  <si>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</si>
  <si>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</si>
  <si>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</si>
  <si>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</si>
  <si>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</si>
  <si>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</si>
  <si>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</si>
  <si>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</si>
  <si>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</si>
  <si>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</si>
  <si>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</si>
  <si>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</si>
  <si>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</si>
  <si>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</si>
  <si>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</si>
  <si>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</si>
  <si>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</si>
  <si>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</si>
  <si>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</si>
  <si>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</si>
  <si>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</si>
  <si>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</si>
  <si>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</si>
  <si>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</si>
  <si>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</si>
  <si>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</si>
  <si>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</si>
  <si>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</si>
  <si>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</si>
  <si>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</si>
  <si>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</si>
  <si>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</si>
  <si>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</si>
  <si>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</si>
  <si>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</si>
  <si>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</si>
  <si>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</si>
  <si>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</si>
  <si>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</si>
  <si>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</si>
  <si>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</si>
  <si>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</si>
  <si>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</si>
  <si>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</si>
  <si>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</si>
  <si>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</si>
  <si>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</si>
  <si>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</si>
  <si>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</si>
  <si>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</si>
  <si>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</si>
  <si>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</si>
  <si>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</si>
  <si>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</si>
  <si>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</si>
  <si>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</si>
  <si>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</si>
  <si>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</si>
  <si>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</si>
  <si>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</si>
  <si>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</si>
  <si>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</si>
  <si>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</si>
  <si>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</si>
  <si>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</si>
  <si>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</si>
  <si>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</si>
  <si>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</si>
  <si>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</si>
  <si>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</si>
  <si>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</si>
  <si>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</si>
  <si>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</si>
  <si>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</si>
  <si>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</si>
  <si>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</si>
  <si>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</si>
  <si>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</si>
  <si>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</si>
  <si>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</si>
  <si>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</si>
  <si>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</si>
  <si>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</si>
  <si>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</si>
  <si>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</si>
  <si>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</si>
  <si>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</si>
  <si>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</si>
  <si>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</si>
  <si>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</si>
  <si>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</si>
  <si>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</si>
  <si>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</si>
  <si>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</si>
  <si>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</si>
  <si>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</si>
  <si>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</si>
  <si>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</si>
  <si>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</si>
  <si>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</si>
  <si>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</si>
  <si>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</si>
  <si>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</si>
  <si>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</si>
  <si>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</si>
  <si>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</si>
  <si>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</si>
  <si>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</si>
  <si>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</si>
  <si>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</si>
  <si>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</si>
  <si>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</si>
  <si>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</si>
  <si>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</si>
  <si>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</si>
  <si>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</si>
  <si>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</si>
  <si>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</si>
  <si>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</si>
  <si>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</si>
  <si>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</si>
  <si>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</si>
  <si>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</si>
  <si>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</si>
  <si>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</si>
  <si>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</si>
  <si>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</si>
  <si>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</si>
  <si>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</si>
  <si>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</si>
  <si>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</si>
  <si>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</si>
  <si>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</si>
  <si>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</si>
  <si>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</si>
  <si>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</si>
  <si>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</si>
  <si>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</si>
  <si>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</si>
  <si>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</si>
  <si>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</si>
  <si>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</si>
  <si>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</si>
  <si>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</si>
  <si>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</si>
  <si>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</si>
  <si>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</si>
  <si>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</si>
  <si>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</si>
  <si>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</si>
  <si>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</si>
  <si>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</si>
  <si>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</si>
  <si>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</si>
  <si>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</si>
  <si>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</si>
  <si>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</si>
  <si>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</si>
  <si>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</si>
  <si>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</si>
  <si>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</si>
  <si>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</si>
  <si>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</si>
  <si>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</si>
  <si>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</si>
  <si>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</si>
  <si>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</si>
  <si>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</si>
  <si>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</si>
  <si>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</si>
  <si>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</si>
  <si>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</si>
  <si>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</si>
  <si>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</si>
  <si>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</si>
  <si>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</si>
  <si>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</si>
  <si>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</si>
  <si>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</si>
  <si>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</si>
  <si>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</si>
  <si>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</si>
  <si>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</si>
  <si>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</si>
  <si>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</si>
  <si>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</si>
  <si>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</si>
  <si>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</si>
  <si>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</si>
  <si>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</si>
  <si>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</si>
  <si>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</si>
  <si>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</si>
  <si>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</si>
  <si>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</si>
  <si>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</si>
  <si>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</si>
  <si>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</si>
  <si>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</si>
  <si>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</si>
  <si>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</si>
  <si>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</si>
  <si>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</si>
  <si>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</si>
  <si>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</si>
  <si>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</si>
  <si>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</si>
  <si>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</si>
  <si>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</si>
  <si>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</si>
  <si>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</si>
  <si>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</si>
  <si>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</si>
  <si>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</si>
  <si>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</si>
  <si>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</si>
  <si>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</si>
  <si>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</si>
  <si>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</si>
  <si>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</si>
  <si>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</si>
  <si>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</si>
  <si>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</si>
  <si>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</si>
  <si>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</si>
  <si>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</si>
  <si>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</si>
  <si>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</si>
  <si>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</si>
  <si>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</si>
  <si>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</si>
  <si>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</si>
  <si>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</si>
  <si>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</si>
  <si>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</si>
  <si>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</si>
  <si>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</si>
  <si>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</si>
  <si>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</si>
  <si>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</si>
  <si>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</si>
  <si>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</si>
  <si>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</si>
  <si>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</si>
  <si>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</si>
  <si>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</si>
  <si>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</si>
  <si>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</si>
  <si>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</si>
  <si>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</si>
  <si>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</si>
  <si>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</si>
  <si>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</si>
  <si>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</si>
  <si>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</si>
  <si>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</si>
  <si>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</si>
  <si>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</si>
  <si>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</si>
  <si>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</si>
  <si>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</si>
  <si>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</si>
  <si>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</si>
  <si>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</si>
  <si>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</si>
  <si>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</si>
  <si>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</si>
  <si>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</si>
  <si>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</si>
  <si>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</si>
  <si>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</si>
  <si>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</si>
  <si>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</si>
  <si>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</si>
  <si>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</si>
  <si>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</si>
  <si>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</si>
  <si>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</si>
  <si>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</si>
  <si>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</si>
  <si>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</si>
  <si>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</si>
  <si>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</si>
  <si>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</si>
  <si>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</si>
  <si>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</si>
  <si>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</si>
  <si>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</si>
  <si>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</si>
  <si>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</si>
  <si>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</si>
  <si>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</si>
  <si>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</si>
  <si>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</si>
  <si>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</si>
  <si>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</si>
  <si>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</si>
  <si>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</si>
  <si>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</si>
  <si>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</si>
  <si>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</si>
  <si>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</si>
  <si>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</si>
  <si>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</si>
  <si>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</si>
  <si>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</si>
  <si>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</si>
  <si>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</si>
  <si>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</si>
  <si>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</si>
  <si>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</si>
  <si>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</si>
  <si>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</si>
  <si>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</si>
  <si>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</si>
  <si>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</si>
  <si>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</si>
  <si>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</si>
  <si>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</si>
  <si>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</si>
  <si>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</si>
  <si>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</si>
  <si>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</si>
  <si>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</si>
  <si>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</si>
  <si>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</si>
  <si>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</si>
  <si>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</si>
  <si>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</si>
  <si>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</si>
  <si>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</si>
  <si>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</si>
  <si>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</si>
  <si>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</si>
  <si>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</si>
  <si>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</si>
  <si>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</si>
  <si>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</si>
  <si>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</si>
  <si>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</si>
  <si>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</si>
  <si>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</si>
  <si>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</si>
  <si>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</si>
  <si>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</si>
  <si>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</si>
  <si>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</si>
  <si>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</si>
  <si>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</si>
  <si>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</si>
  <si>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</si>
  <si>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</si>
  <si>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</si>
  <si>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</si>
  <si>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</si>
  <si>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</si>
  <si>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</si>
  <si>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</si>
  <si>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</si>
  <si>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</si>
  <si>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</si>
  <si>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</si>
  <si>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</si>
  <si>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</si>
  <si>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</si>
  <si>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</si>
  <si>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</si>
  <si>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</si>
  <si>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</si>
  <si>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</si>
  <si>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</si>
  <si>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</si>
  <si>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</si>
  <si>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</si>
  <si>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</si>
  <si>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</si>
  <si>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</si>
  <si>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</si>
  <si>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</si>
  <si>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</si>
  <si>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</si>
  <si>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</si>
  <si>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</si>
  <si>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</si>
  <si>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</si>
  <si>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</si>
  <si>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</si>
  <si>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</si>
  <si>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</si>
  <si>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</si>
  <si>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</si>
  <si>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</si>
  <si>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</si>
  <si>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</si>
  <si>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</si>
  <si>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</si>
  <si>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</si>
  <si>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</si>
  <si>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</si>
  <si>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</si>
  <si>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</si>
  <si>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</si>
  <si>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</si>
  <si>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</si>
  <si>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</si>
  <si>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</si>
  <si>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</si>
  <si>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</si>
  <si>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</si>
  <si>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</si>
  <si>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</si>
  <si>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</si>
  <si>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</si>
  <si>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</si>
  <si>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</si>
  <si>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</si>
  <si>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</si>
  <si>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</si>
  <si>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</si>
  <si>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</si>
  <si>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</si>
  <si>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</si>
  <si>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</si>
  <si>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</si>
  <si>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</si>
  <si>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</si>
  <si>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</si>
  <si>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</si>
  <si>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</si>
  <si>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</si>
  <si>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</si>
  <si>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</si>
  <si>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</si>
  <si>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</si>
  <si>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</si>
  <si>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</si>
  <si>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</si>
  <si>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</si>
  <si>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</si>
  <si>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</si>
  <si>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</si>
  <si>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</si>
  <si>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</si>
  <si>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</si>
  <si>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</si>
  <si>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</si>
  <si>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</si>
  <si>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</si>
  <si>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</si>
  <si>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</si>
  <si>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</si>
  <si>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</si>
  <si>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</si>
  <si>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</si>
  <si>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</si>
  <si>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</si>
  <si>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</si>
  <si>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</si>
  <si>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</si>
  <si>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</si>
  <si>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</si>
  <si>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</si>
  <si>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</si>
  <si>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</si>
  <si>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</si>
  <si>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</si>
  <si>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</si>
  <si>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</si>
  <si>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</si>
  <si>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</si>
  <si>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</si>
  <si>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</si>
  <si>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</si>
  <si>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</si>
  <si>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</si>
  <si>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</si>
  <si>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</si>
  <si>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</si>
  <si>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</si>
  <si>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</si>
  <si>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</si>
  <si>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</si>
  <si>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</si>
  <si>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</si>
  <si>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</si>
  <si>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</si>
  <si>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</si>
  <si>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</si>
  <si>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</si>
  <si>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</si>
  <si>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</si>
  <si>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</si>
  <si>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</si>
  <si>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</si>
  <si>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</si>
  <si>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</si>
  <si>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</si>
  <si>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</si>
  <si>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</si>
  <si>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</si>
  <si>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</si>
  <si>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</si>
  <si>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</si>
  <si>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</si>
  <si>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</si>
  <si>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</si>
  <si>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</si>
  <si>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</si>
  <si>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</si>
  <si>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</si>
  <si>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</si>
  <si>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</si>
  <si>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</si>
  <si>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</si>
  <si>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</si>
  <si>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</si>
  <si>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</si>
  <si>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</si>
  <si>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</si>
  <si>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</si>
  <si>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</si>
  <si>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</si>
  <si>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</si>
  <si>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</si>
  <si>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</si>
  <si>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</si>
  <si>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</si>
  <si>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</si>
  <si>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</si>
  <si>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</si>
  <si>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</si>
  <si>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</si>
  <si>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</si>
  <si>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</si>
  <si>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</si>
  <si>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</si>
  <si>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</si>
  <si>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</si>
  <si>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</si>
  <si>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</si>
  <si>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</si>
  <si>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</si>
  <si>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</si>
  <si>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</si>
  <si>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</si>
  <si>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</si>
  <si>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</si>
  <si>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</si>
  <si>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</si>
  <si>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</si>
  <si>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</si>
  <si>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</si>
  <si>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</si>
  <si>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</si>
  <si>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</si>
  <si>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</si>
  <si>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</si>
  <si>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</si>
  <si>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</si>
  <si>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</si>
  <si>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</si>
  <si>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</si>
  <si>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</si>
  <si>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</si>
  <si>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</si>
  <si>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</si>
  <si>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</si>
  <si>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</si>
  <si>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</si>
  <si>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</si>
  <si>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</si>
  <si>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</si>
  <si>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</si>
  <si>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</si>
  <si>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</si>
  <si>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</si>
  <si>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</si>
  <si>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</si>
  <si>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</si>
  <si>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</si>
  <si>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</si>
  <si>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</si>
  <si>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</si>
  <si>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</si>
  <si>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</si>
  <si>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</si>
  <si>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</si>
  <si>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</si>
  <si>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</si>
  <si>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</si>
  <si>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</si>
  <si>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</si>
  <si>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</si>
  <si>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</si>
  <si>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</si>
  <si>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</si>
  <si>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</si>
  <si>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</si>
  <si>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</si>
  <si>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</si>
  <si>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</si>
  <si>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</si>
  <si>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</si>
  <si>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</si>
  <si>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</si>
  <si>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</si>
  <si>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</si>
  <si>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</si>
  <si>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</si>
  <si>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</si>
  <si>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</si>
  <si>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</si>
  <si>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</si>
  <si>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</si>
  <si>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</si>
  <si>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</si>
  <si>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</si>
  <si>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</si>
  <si>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</si>
  <si>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</si>
  <si>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</si>
  <si>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</si>
  <si>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</si>
  <si>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</si>
  <si>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</si>
  <si>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</si>
  <si>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</si>
  <si>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</si>
  <si>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</si>
  <si>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</si>
  <si>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</si>
  <si>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</si>
  <si>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</si>
  <si>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</si>
  <si>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</si>
  <si>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</si>
  <si>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</si>
  <si>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</si>
  <si>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</si>
  <si>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</si>
  <si>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</si>
  <si>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</si>
  <si>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</si>
  <si>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</si>
  <si>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</si>
  <si>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</si>
  <si>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</si>
  <si>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</si>
  <si>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</si>
  <si>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</si>
  <si>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</si>
  <si>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</si>
  <si>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</si>
  <si>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</si>
  <si>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</si>
  <si>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</si>
  <si>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</si>
  <si>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</si>
  <si>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</si>
  <si>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</si>
  <si>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</si>
  <si>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</si>
  <si>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</si>
  <si>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</si>
  <si>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</si>
  <si>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</si>
  <si>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</si>
  <si>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</si>
  <si>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</si>
  <si>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</si>
  <si>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</si>
  <si>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</si>
  <si>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</si>
  <si>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</si>
  <si>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</si>
  <si>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</si>
  <si>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</si>
  <si>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</si>
  <si>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</si>
  <si>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</si>
  <si>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</si>
  <si>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</si>
  <si>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</si>
  <si>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</si>
  <si>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</si>
  <si>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</si>
  <si>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</si>
  <si>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</si>
  <si>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</si>
  <si>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</si>
  <si>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</si>
  <si>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</si>
  <si>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</si>
  <si>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</si>
  <si>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</si>
  <si>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</si>
  <si>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</si>
  <si>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</si>
  <si>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</si>
  <si>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</si>
  <si>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</si>
  <si>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</si>
  <si>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</si>
  <si>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</si>
  <si>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</si>
  <si>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</si>
  <si>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</si>
  <si>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</si>
  <si>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</si>
  <si>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</si>
  <si>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</si>
  <si>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</si>
  <si>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</si>
  <si>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</si>
  <si>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</si>
  <si>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</si>
  <si>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</si>
  <si>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</si>
  <si>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</si>
  <si>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</si>
  <si>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</si>
  <si>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</si>
  <si>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</si>
  <si>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</si>
  <si>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</si>
  <si>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</si>
  <si>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</si>
  <si>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</si>
  <si>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</si>
  <si>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</si>
  <si>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</si>
  <si>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</si>
  <si>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</si>
  <si>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</si>
  <si>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</si>
  <si>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</si>
  <si>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</si>
  <si>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</si>
  <si>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</si>
  <si>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</si>
  <si>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</si>
  <si>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</si>
  <si>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</si>
  <si>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</si>
  <si>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</si>
  <si>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</si>
  <si>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</si>
  <si>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</si>
  <si>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</si>
  <si>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</si>
  <si>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</si>
  <si>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</si>
  <si>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</si>
  <si>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</si>
  <si>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</si>
  <si>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</si>
  <si>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</si>
  <si>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</si>
  <si>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</si>
  <si>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</si>
  <si>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</si>
  <si>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</si>
  <si>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</si>
  <si>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</si>
  <si>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</si>
  <si>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</si>
  <si>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</si>
  <si>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</si>
  <si>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</si>
  <si>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</si>
  <si>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</si>
  <si>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</si>
  <si>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</si>
  <si>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</si>
  <si>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</si>
  <si>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</si>
  <si>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</si>
  <si>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</si>
  <si>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</si>
  <si>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</si>
  <si>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</si>
  <si>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</si>
  <si>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</si>
  <si>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</si>
  <si>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</si>
  <si>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</si>
  <si>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</si>
  <si>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</si>
  <si>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</si>
  <si>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</si>
  <si>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</si>
  <si>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</si>
  <si>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</si>
  <si>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</si>
  <si>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</si>
  <si>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</si>
  <si>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</si>
  <si>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</si>
  <si>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</si>
  <si>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</si>
  <si>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</si>
  <si>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</si>
  <si>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</si>
  <si>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</si>
  <si>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</si>
  <si>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</si>
  <si>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</si>
  <si>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</si>
  <si>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</si>
  <si>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</si>
  <si>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</si>
  <si>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</si>
  <si>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</si>
  <si>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</si>
  <si>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</si>
  <si>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</si>
  <si>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</si>
  <si>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</si>
  <si>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</si>
  <si>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</si>
  <si>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</si>
  <si>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</si>
  <si>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</si>
  <si>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</si>
  <si>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</si>
  <si>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</si>
  <si>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</si>
  <si>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</si>
  <si>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</si>
  <si>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</si>
  <si>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</si>
  <si>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</si>
  <si>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</si>
  <si>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</si>
  <si>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</si>
  <si>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</si>
  <si>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</si>
  <si>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</si>
  <si>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</si>
  <si>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</si>
  <si>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</si>
  <si>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</si>
  <si>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</si>
  <si>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</si>
  <si>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</si>
  <si>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</si>
  <si>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</si>
  <si>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</si>
  <si>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</si>
  <si>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</si>
  <si>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</si>
  <si>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</si>
  <si>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</si>
  <si>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</si>
  <si>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</si>
  <si>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</si>
  <si>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</si>
  <si>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</si>
  <si>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</si>
  <si>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</si>
  <si>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</si>
  <si>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</si>
  <si>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</si>
  <si>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</si>
  <si>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</si>
  <si>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</si>
  <si>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</si>
  <si>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</si>
  <si>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</si>
  <si>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</si>
  <si>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</si>
  <si>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</si>
  <si>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</si>
  <si>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</si>
  <si>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</si>
  <si>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</si>
  <si>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</si>
  <si>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</si>
  <si>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</si>
  <si>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</si>
  <si>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</si>
  <si>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</si>
  <si>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</si>
  <si>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</si>
  <si>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</si>
  <si>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</si>
  <si>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</si>
  <si>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</si>
  <si>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</si>
  <si>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</si>
  <si>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</si>
  <si>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</si>
  <si>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</si>
  <si>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</si>
  <si>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</si>
  <si>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</si>
  <si>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</si>
  <si>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</si>
  <si>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</si>
  <si>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</si>
  <si>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</si>
  <si>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</si>
  <si>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</si>
  <si>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</si>
  <si>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</si>
  <si>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</si>
  <si>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</si>
  <si>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</si>
  <si>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</si>
  <si>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</si>
  <si>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</si>
  <si>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</si>
  <si>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</si>
  <si>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</si>
  <si>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</si>
  <si>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</si>
  <si>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</si>
  <si>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</si>
  <si>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</si>
  <si>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</si>
  <si>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</si>
  <si>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</si>
  <si>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</si>
  <si>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</si>
  <si>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</si>
  <si>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</si>
  <si>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</si>
  <si>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</si>
  <si>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</si>
  <si>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</si>
  <si>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</si>
  <si>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</si>
  <si>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</si>
  <si>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</si>
  <si>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</si>
  <si>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</si>
  <si>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</si>
  <si>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</si>
  <si>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</si>
  <si>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</si>
  <si>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</si>
  <si>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</si>
  <si>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</si>
  <si>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</si>
  <si>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</si>
  <si>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</si>
  <si>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</si>
  <si>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</si>
  <si>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</si>
  <si>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</si>
  <si>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</si>
  <si>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</si>
  <si>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</si>
  <si>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</si>
  <si>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</si>
  <si>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</si>
  <si>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</si>
  <si>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</si>
  <si>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</si>
  <si>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</si>
  <si>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</si>
  <si>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</si>
  <si>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</si>
  <si>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</si>
  <si>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</si>
  <si>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</si>
  <si>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</si>
  <si>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</si>
  <si>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</si>
  <si>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</si>
  <si>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</si>
  <si>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</si>
  <si>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</si>
  <si>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</si>
  <si>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</si>
  <si>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</si>
  <si>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</si>
  <si>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</si>
  <si>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</si>
  <si>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</si>
  <si>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</si>
  <si>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</si>
  <si>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</si>
  <si>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</si>
  <si>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</si>
  <si>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</si>
  <si>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</si>
  <si>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</si>
  <si>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</si>
  <si>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</si>
  <si>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</si>
  <si>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</si>
  <si>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</si>
  <si>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</si>
  <si>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</si>
  <si>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</si>
  <si>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</si>
  <si>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</si>
  <si>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</si>
  <si>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</si>
  <si>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</si>
  <si>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</si>
  <si>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</si>
  <si>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</si>
  <si>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</si>
  <si>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</si>
  <si>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</si>
  <si>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</si>
  <si>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</si>
  <si>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</si>
  <si>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</si>
  <si>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</si>
  <si>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</si>
  <si>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</si>
  <si>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</si>
  <si>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</si>
  <si>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</si>
  <si>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</si>
  <si>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</si>
  <si>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</si>
  <si>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</si>
  <si>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</si>
  <si>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</si>
  <si>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</si>
  <si>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</si>
  <si>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</si>
  <si>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</si>
  <si>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</si>
  <si>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</si>
  <si>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</si>
  <si>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</si>
  <si>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</si>
  <si>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</si>
  <si>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</si>
  <si>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</si>
  <si>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</si>
  <si>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</si>
  <si>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</si>
  <si>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</si>
  <si>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</si>
  <si>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</si>
  <si>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</si>
  <si>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</si>
  <si>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</si>
  <si>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</si>
  <si>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</si>
  <si>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</si>
  <si>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</si>
  <si>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</si>
  <si>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</si>
  <si>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</si>
  <si>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</si>
  <si>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</si>
  <si>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</si>
  <si>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</si>
  <si>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</si>
  <si>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</si>
  <si>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</si>
  <si>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</si>
  <si>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</si>
  <si>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</si>
  <si>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</si>
  <si>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</si>
  <si>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</si>
  <si>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</si>
  <si>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</si>
  <si>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</si>
  <si>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</si>
  <si>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</si>
  <si>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</si>
  <si>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</si>
  <si>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</si>
  <si>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</si>
  <si>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</si>
  <si>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</si>
  <si>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</si>
  <si>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</si>
  <si>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</si>
  <si>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</si>
  <si>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</si>
  <si>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</si>
  <si>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</si>
  <si>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</si>
  <si>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</si>
  <si>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</si>
  <si>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</si>
  <si>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</si>
  <si>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</si>
  <si>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</si>
  <si>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</si>
  <si>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</si>
  <si>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</si>
  <si>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</si>
  <si>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</si>
  <si>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</si>
  <si>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</si>
  <si>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</si>
  <si>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</si>
  <si>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</si>
  <si>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</si>
  <si>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</si>
  <si>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</si>
  <si>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</si>
  <si>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</si>
  <si>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</si>
  <si>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</si>
  <si>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</si>
  <si>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</si>
  <si>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</si>
  <si>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</si>
  <si>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</si>
  <si>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</si>
  <si>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</si>
  <si>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</si>
  <si>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</si>
  <si>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</si>
  <si>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</si>
  <si>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</si>
  <si>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</si>
  <si>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</si>
  <si>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</si>
  <si>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</si>
  <si>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</si>
  <si>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</si>
  <si>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</si>
  <si>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</si>
  <si>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</si>
  <si>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</si>
  <si>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</si>
  <si>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</si>
  <si>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</si>
  <si>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</si>
  <si>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</si>
  <si>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</si>
  <si>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</si>
  <si>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</si>
  <si>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</si>
  <si>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</si>
  <si>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</si>
  <si>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</si>
  <si>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</si>
  <si>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</si>
  <si>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</si>
  <si>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</si>
  <si>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</si>
  <si>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</si>
  <si>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</si>
  <si>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</si>
  <si>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</si>
  <si>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</si>
  <si>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</si>
  <si>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</si>
  <si>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</si>
  <si>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</si>
  <si>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</si>
  <si>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</si>
  <si>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</si>
  <si>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</si>
  <si>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</si>
  <si>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</si>
  <si>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</si>
  <si>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</si>
  <si>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</si>
  <si>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</si>
  <si>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</si>
  <si>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</si>
  <si>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</si>
  <si>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</si>
  <si>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</si>
  <si>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</si>
  <si>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</si>
  <si>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</si>
  <si>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</si>
  <si>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</si>
  <si>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</si>
  <si>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</si>
  <si>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</si>
  <si>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</si>
  <si>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</si>
  <si>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</si>
  <si>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</si>
  <si>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</si>
  <si>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</si>
  <si>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</si>
  <si>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</si>
  <si>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</si>
  <si>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</si>
  <si>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</si>
  <si>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</si>
  <si>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</si>
  <si>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</si>
  <si>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</si>
  <si>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</si>
  <si>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</si>
  <si>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</si>
  <si>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</si>
  <si>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</si>
  <si>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</si>
  <si>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</si>
  <si>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</si>
  <si>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</si>
  <si>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</si>
  <si>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</si>
  <si>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</si>
  <si>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</si>
  <si>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</si>
  <si>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</si>
  <si>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</si>
  <si>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</si>
  <si>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</si>
  <si>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</si>
  <si>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</si>
  <si>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</si>
  <si>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</si>
  <si>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</si>
  <si>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</si>
  <si>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</si>
  <si>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</si>
  <si>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</si>
  <si>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</si>
  <si>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</si>
  <si>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</si>
  <si>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</si>
  <si>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</si>
  <si>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</si>
  <si>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</si>
  <si>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</si>
  <si>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</si>
  <si>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</si>
  <si>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</si>
  <si>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</si>
  <si>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</si>
  <si>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</si>
  <si>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</si>
  <si>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</si>
  <si>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</si>
  <si>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</si>
  <si>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</si>
  <si>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</si>
  <si>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</si>
  <si>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</si>
  <si>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</si>
  <si>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</si>
  <si>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</si>
  <si>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</si>
  <si>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</si>
  <si>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</si>
  <si>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</si>
  <si>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</si>
  <si>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</si>
  <si>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</si>
  <si>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</si>
  <si>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</si>
  <si>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</si>
  <si>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</si>
  <si>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</si>
  <si>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</si>
  <si>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</si>
  <si>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</si>
  <si>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</si>
  <si>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</si>
  <si>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</si>
  <si>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</si>
  <si>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</si>
  <si>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</si>
  <si>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</si>
  <si>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</si>
  <si>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</si>
  <si>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</si>
  <si>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</si>
  <si>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</si>
  <si>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</si>
  <si>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</si>
  <si>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</si>
  <si>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</si>
  <si>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</si>
  <si>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</si>
  <si>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</si>
  <si>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</si>
  <si>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</si>
  <si>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</si>
  <si>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</si>
  <si>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</si>
  <si>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</si>
  <si>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</si>
  <si>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</si>
  <si>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</si>
  <si>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</si>
  <si>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</si>
  <si>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</si>
  <si>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</si>
  <si>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</si>
  <si>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</si>
  <si>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</si>
  <si>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</si>
  <si>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</si>
  <si>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</si>
  <si>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</si>
  <si>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</si>
  <si>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</si>
  <si>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</si>
  <si>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</si>
  <si>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</si>
  <si>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</si>
  <si>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</si>
  <si>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</si>
  <si>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</si>
  <si>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</si>
  <si>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</si>
  <si>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</si>
  <si>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</si>
  <si>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</si>
  <si>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</si>
  <si>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</si>
  <si>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</si>
  <si>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</si>
  <si>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</si>
  <si>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</si>
  <si>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</si>
  <si>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</si>
  <si>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</si>
  <si>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</si>
  <si>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</si>
  <si>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</si>
  <si>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</si>
  <si>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</si>
  <si>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</si>
  <si>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</si>
  <si>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</si>
  <si>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</si>
  <si>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</si>
  <si>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</si>
  <si>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</si>
  <si>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</si>
  <si>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</si>
  <si>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</si>
  <si>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</si>
  <si>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</si>
  <si>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</si>
  <si>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</si>
  <si>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</si>
  <si>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</si>
  <si>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</si>
  <si>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</si>
  <si>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</si>
  <si>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</si>
  <si>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</si>
  <si>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</si>
  <si>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</si>
  <si>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</si>
  <si>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</si>
  <si>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</si>
  <si>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</si>
  <si>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</si>
  <si>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</si>
  <si>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</si>
  <si>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</si>
  <si>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</si>
  <si>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</si>
  <si>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</si>
  <si>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</si>
  <si>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</si>
  <si>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</si>
  <si>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</si>
  <si>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</si>
  <si>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</si>
  <si>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</si>
  <si>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</si>
  <si>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</si>
  <si>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</si>
  <si>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</si>
  <si>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</si>
  <si>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</si>
  <si>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</si>
  <si>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</si>
  <si>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</si>
  <si>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</si>
  <si>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</si>
  <si>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</si>
  <si>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</si>
  <si>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</si>
  <si>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</si>
  <si>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</si>
  <si>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</si>
  <si>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</si>
  <si>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</si>
  <si>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</si>
  <si>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</si>
  <si>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</si>
  <si>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</si>
  <si>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</si>
  <si>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</si>
  <si>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</si>
  <si>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</si>
  <si>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</si>
  <si>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</si>
  <si>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</si>
  <si>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</si>
  <si>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</si>
  <si>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</si>
  <si>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</si>
  <si>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</si>
  <si>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</si>
  <si>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</si>
  <si>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</si>
  <si>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</si>
  <si>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</si>
  <si>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</si>
  <si>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</si>
  <si>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</si>
  <si>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</si>
  <si>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</si>
  <si>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</si>
  <si>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</si>
  <si>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</si>
  <si>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</si>
  <si>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</si>
  <si>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</si>
  <si>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</si>
  <si>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</si>
  <si>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</si>
  <si>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</si>
  <si>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</si>
  <si>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</si>
  <si>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</si>
  <si>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</si>
  <si>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</si>
  <si>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</si>
  <si>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</si>
  <si>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</si>
  <si>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</si>
  <si>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</si>
  <si>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</si>
  <si>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</si>
  <si>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</si>
  <si>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</si>
  <si>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</si>
  <si>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</si>
  <si>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</si>
  <si>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</si>
  <si>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</si>
  <si>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</si>
  <si>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</si>
  <si>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</si>
  <si>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</si>
  <si>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</si>
  <si>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</si>
  <si>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</si>
  <si>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</si>
  <si>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</si>
  <si>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</si>
  <si>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</si>
  <si>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</si>
  <si>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</si>
  <si>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</si>
  <si>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</si>
  <si>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</si>
  <si>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</si>
  <si>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</si>
  <si>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</si>
  <si>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</si>
  <si>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</si>
  <si>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</si>
  <si>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</si>
  <si>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</si>
  <si>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</si>
  <si>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</si>
  <si>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</si>
  <si>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</si>
  <si>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</si>
  <si>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</si>
  <si>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</si>
  <si>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</si>
  <si>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</si>
  <si>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</si>
  <si>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</si>
  <si>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</si>
  <si>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</si>
  <si>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</si>
  <si>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</si>
  <si>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</si>
  <si>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</si>
  <si>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</si>
  <si>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</si>
  <si>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</si>
  <si>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</si>
  <si>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</si>
  <si>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</si>
  <si>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</si>
  <si>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</si>
  <si>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</si>
  <si>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</si>
  <si>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</si>
  <si>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</si>
  <si>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</si>
  <si>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</si>
  <si>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</si>
  <si>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</si>
  <si>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</si>
  <si>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</si>
  <si>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</si>
  <si>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</si>
  <si>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</si>
  <si>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</si>
  <si>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</si>
  <si>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</si>
  <si>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</si>
  <si>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</si>
  <si>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</si>
  <si>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</si>
  <si>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</si>
  <si>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</si>
  <si>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</si>
  <si>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</si>
  <si>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</si>
  <si>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</si>
  <si>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</si>
  <si>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</si>
  <si>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</si>
  <si>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</si>
  <si>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</si>
  <si>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</si>
  <si>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</si>
  <si>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</si>
  <si>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</si>
  <si>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</si>
  <si>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</si>
  <si>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</si>
  <si>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</si>
  <si>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</si>
  <si>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</si>
  <si>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</si>
  <si>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</si>
  <si>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</si>
  <si>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</si>
  <si>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</si>
  <si>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</si>
  <si>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</si>
  <si>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</si>
  <si>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</si>
  <si>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</si>
  <si>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</si>
  <si>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</si>
  <si>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</si>
  <si>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</si>
  <si>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</si>
  <si>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</si>
  <si>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</si>
  <si>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</si>
  <si>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</si>
  <si>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</si>
  <si>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</si>
  <si>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</si>
  <si>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</si>
  <si>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</si>
  <si>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</si>
  <si>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</si>
  <si>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</si>
  <si>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</si>
  <si>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</si>
  <si>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</si>
  <si>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</si>
  <si>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</si>
  <si>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</si>
  <si>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</si>
  <si>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</si>
  <si>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</si>
  <si>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</si>
  <si>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</si>
  <si>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</si>
  <si>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</si>
  <si>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</si>
  <si>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</si>
  <si>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</si>
  <si>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</si>
  <si>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</si>
  <si>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</si>
  <si>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</si>
  <si>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</si>
  <si>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</si>
  <si>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</si>
  <si>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</si>
  <si>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</si>
  <si>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</si>
  <si>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</si>
  <si>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</si>
  <si>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</si>
  <si>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</si>
  <si>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</si>
  <si>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</si>
  <si>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</si>
  <si>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</si>
  <si>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</si>
  <si>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</si>
  <si>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</si>
  <si>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</si>
  <si>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</si>
  <si>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</si>
  <si>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</si>
  <si>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</si>
  <si>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</si>
  <si>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</si>
  <si>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</si>
  <si>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</si>
  <si>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</si>
  <si>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</si>
  <si>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</si>
  <si>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</si>
  <si>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</si>
  <si>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</si>
  <si>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</si>
  <si>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</si>
  <si>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</si>
  <si>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</si>
  <si>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</si>
  <si>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</si>
  <si>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</si>
  <si>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</si>
  <si>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</si>
  <si>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</si>
  <si>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</si>
  <si>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</si>
  <si>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</si>
  <si>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</si>
  <si>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</si>
  <si>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</si>
  <si>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</si>
  <si>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</si>
  <si>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</si>
  <si>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</si>
  <si>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</si>
  <si>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</si>
  <si>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</si>
  <si>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</si>
  <si>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</si>
  <si>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</si>
  <si>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</si>
  <si>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</si>
  <si>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</si>
  <si>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</si>
  <si>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</si>
  <si>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</si>
  <si>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</si>
  <si>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</si>
  <si>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</si>
  <si>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</si>
  <si>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</si>
  <si>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</si>
  <si>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</si>
  <si>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</si>
  <si>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</si>
  <si>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</si>
  <si>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</si>
  <si>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</si>
  <si>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</si>
  <si>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</si>
  <si>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</si>
  <si>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</si>
  <si>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</si>
  <si>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</si>
  <si>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</si>
  <si>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</si>
  <si>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</si>
  <si>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</si>
  <si>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</si>
  <si>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</si>
  <si>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</si>
  <si>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</si>
  <si>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</si>
  <si>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</si>
  <si>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</si>
  <si>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</si>
  <si>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</si>
  <si>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</si>
  <si>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</si>
  <si>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</si>
  <si>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</si>
  <si>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</si>
  <si>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</si>
  <si>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</si>
  <si>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</si>
  <si>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</si>
  <si>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</si>
  <si>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</si>
  <si>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</si>
  <si>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</si>
  <si>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</si>
  <si>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</si>
  <si>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</si>
  <si>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</si>
  <si>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</si>
  <si>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</si>
  <si>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</si>
  <si>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</si>
  <si>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</si>
  <si>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</si>
  <si>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</si>
  <si>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</si>
  <si>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</si>
  <si>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</si>
  <si>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</si>
  <si>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</si>
  <si>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</si>
  <si>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</si>
  <si>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</si>
  <si>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</si>
  <si>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</si>
  <si>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</si>
  <si>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</si>
  <si>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</si>
  <si>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</si>
  <si>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</si>
  <si>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</si>
  <si>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</si>
  <si>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</si>
  <si>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</si>
  <si>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</si>
  <si>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</si>
  <si>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</si>
  <si>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</si>
  <si>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</si>
  <si>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</si>
  <si>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</si>
  <si>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</si>
  <si>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</si>
  <si>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</si>
  <si>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</si>
  <si>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</si>
  <si>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</si>
  <si>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</si>
  <si>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</si>
  <si>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</si>
  <si>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</si>
  <si>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</si>
  <si>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</si>
  <si>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</si>
  <si>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</si>
  <si>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</si>
  <si>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</si>
  <si>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</si>
  <si>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</si>
  <si>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</si>
  <si>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</si>
  <si>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</si>
  <si>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</si>
  <si>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</si>
  <si>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</si>
  <si>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</si>
  <si>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</si>
  <si>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</si>
  <si>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</si>
  <si>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</si>
  <si>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</si>
  <si>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</si>
  <si>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</si>
  <si>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</si>
  <si>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</si>
  <si>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</si>
  <si>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</si>
  <si>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</si>
  <si>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</si>
  <si>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</si>
  <si>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</si>
  <si>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</si>
  <si>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</si>
  <si>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</si>
  <si>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</si>
  <si>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</si>
  <si>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</si>
  <si>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</si>
  <si>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</si>
  <si>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</si>
  <si>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</si>
  <si>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</si>
  <si>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</si>
  <si>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</si>
  <si>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</si>
  <si>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</si>
  <si>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</si>
  <si>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</si>
  <si>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</si>
  <si>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</si>
  <si>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</si>
  <si>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</si>
  <si>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</si>
  <si>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</si>
  <si>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</si>
  <si>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</si>
  <si>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</si>
  <si>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</si>
  <si>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</si>
  <si>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</si>
  <si>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</si>
  <si>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</si>
  <si>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</si>
  <si>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</si>
  <si>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</si>
  <si>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</si>
  <si>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</si>
  <si>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</si>
  <si>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</si>
  <si>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</si>
  <si>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</si>
  <si>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</si>
  <si>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</si>
  <si>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</si>
  <si>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</si>
  <si>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</si>
  <si>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</si>
  <si>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</si>
  <si>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</si>
  <si>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</si>
  <si>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</si>
  <si>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</si>
  <si>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</si>
  <si>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</si>
  <si>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</si>
  <si>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</si>
  <si>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</si>
  <si>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</si>
  <si>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</si>
  <si>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</si>
  <si>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</si>
  <si>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</si>
  <si>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</si>
  <si>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</si>
  <si>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</si>
  <si>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</si>
  <si>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</si>
  <si>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</si>
  <si>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</si>
  <si>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</si>
  <si>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</si>
  <si>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</si>
  <si>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</si>
  <si>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</si>
  <si>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</si>
  <si>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</si>
  <si>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</si>
  <si>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</si>
  <si>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</si>
  <si>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</si>
  <si>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</si>
  <si>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</si>
  <si>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</si>
  <si>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</si>
  <si>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</si>
  <si>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</si>
  <si>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</si>
  <si>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</si>
  <si>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</si>
  <si>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</si>
  <si>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</si>
  <si>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</si>
  <si>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</si>
  <si>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</si>
  <si>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</si>
  <si>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</si>
  <si>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</si>
  <si>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</si>
  <si>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</si>
  <si>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</si>
  <si>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</si>
  <si>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</si>
  <si>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</si>
  <si>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</si>
  <si>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</si>
  <si>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</si>
  <si>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</si>
  <si>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</si>
  <si>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</si>
  <si>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</si>
  <si>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</si>
  <si>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</si>
  <si>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</si>
  <si>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</si>
  <si>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</si>
  <si>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</si>
  <si>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</si>
  <si>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</si>
  <si>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</si>
  <si>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</si>
  <si>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</si>
  <si>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</si>
  <si>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</si>
  <si>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</si>
  <si>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</si>
  <si>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</si>
  <si>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</si>
  <si>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</si>
  <si>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</si>
  <si>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</si>
  <si>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</si>
  <si>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</si>
  <si>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</si>
  <si>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</si>
  <si>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</si>
  <si>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</si>
  <si>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</si>
  <si>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</si>
  <si>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</si>
  <si>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</si>
  <si>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</si>
  <si>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</si>
  <si>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</si>
  <si>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</si>
  <si>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</si>
  <si>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</si>
  <si>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</si>
  <si>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</si>
  <si>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</si>
  <si>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</si>
  <si>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</si>
  <si>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</si>
  <si>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</si>
  <si>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</si>
  <si>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</si>
  <si>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</si>
  <si>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</si>
  <si>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</si>
  <si>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</si>
  <si>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</si>
  <si>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</si>
  <si>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</si>
  <si>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</si>
  <si>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</si>
  <si>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</si>
  <si>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</si>
  <si>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</si>
  <si>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</si>
  <si>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</si>
  <si>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</si>
  <si>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</si>
  <si>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</si>
  <si>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</si>
  <si>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</si>
  <si>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</si>
  <si>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</si>
  <si>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</si>
  <si>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</si>
  <si>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</si>
  <si>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</si>
  <si>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</si>
  <si>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</si>
  <si>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</si>
  <si>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</si>
  <si>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</si>
  <si>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</si>
  <si>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</si>
  <si>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</si>
  <si>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</si>
  <si>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</si>
  <si>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</si>
  <si>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</si>
  <si>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</si>
  <si>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</si>
  <si>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</si>
  <si>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</si>
  <si>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</si>
  <si>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</si>
  <si>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</si>
  <si>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</si>
  <si>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</si>
  <si>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</si>
  <si>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</si>
  <si>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</si>
  <si>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</si>
  <si>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</si>
  <si>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</si>
  <si>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</si>
  <si>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</si>
  <si>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</si>
  <si>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</si>
  <si>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</si>
  <si>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</si>
  <si>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</si>
  <si>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</si>
  <si>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</si>
  <si>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</si>
  <si>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</si>
  <si>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</si>
  <si>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</si>
  <si>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</si>
  <si>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</si>
  <si>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</si>
  <si>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</si>
  <si>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</si>
  <si>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</si>
  <si>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</si>
  <si>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</si>
  <si>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</si>
  <si>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</si>
  <si>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</si>
  <si>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</si>
  <si>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</si>
  <si>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</si>
  <si>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</si>
  <si>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</si>
  <si>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</si>
  <si>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</si>
  <si>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</si>
  <si>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</si>
  <si>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</si>
  <si>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</si>
  <si>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</si>
  <si>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</si>
  <si>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</si>
  <si>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</si>
  <si>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</si>
  <si>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</si>
  <si>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</si>
  <si>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</si>
  <si>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</si>
  <si>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</si>
  <si>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</si>
  <si>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</si>
  <si>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</si>
  <si>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</si>
  <si>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</si>
  <si>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</si>
  <si>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</si>
  <si>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</si>
  <si>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</si>
  <si>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</si>
  <si>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</si>
  <si>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</si>
  <si>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</si>
  <si>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</si>
  <si>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</si>
  <si>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</si>
  <si>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</si>
  <si>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</si>
  <si>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</si>
  <si>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</si>
  <si>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</si>
  <si>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</si>
  <si>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</si>
  <si>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</si>
  <si>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</si>
  <si>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</si>
  <si>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</si>
  <si>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</si>
  <si>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</si>
  <si>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</si>
  <si>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</si>
  <si>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</si>
  <si>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</si>
  <si>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</si>
  <si>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</si>
  <si>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</si>
  <si>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</si>
  <si>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</si>
  <si>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</si>
  <si>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</si>
  <si>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</si>
  <si>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</si>
  <si>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</si>
  <si>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</si>
  <si>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</si>
  <si>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</si>
  <si>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</si>
  <si>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</si>
  <si>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</si>
  <si>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</si>
  <si>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</si>
  <si>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</si>
  <si>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</si>
  <si>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</si>
  <si>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</si>
  <si>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</si>
  <si>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</si>
  <si>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</si>
  <si>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</si>
  <si>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</si>
  <si>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</si>
  <si>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</si>
  <si>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</si>
  <si>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</si>
  <si>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</si>
  <si>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</si>
  <si>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</si>
  <si>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</si>
  <si>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</si>
  <si>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</si>
  <si>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</si>
  <si>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</si>
  <si>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</si>
  <si>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</si>
  <si>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</si>
  <si>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</si>
  <si>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</si>
  <si>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</si>
  <si>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</si>
  <si>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</si>
  <si>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</si>
  <si>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</si>
  <si>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</si>
  <si>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</si>
  <si>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</si>
  <si>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</si>
  <si>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</si>
  <si>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</si>
  <si>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</si>
  <si>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</si>
  <si>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</si>
  <si>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</si>
  <si>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</si>
  <si>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</si>
  <si>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</si>
  <si>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</si>
  <si>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</si>
  <si>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</si>
  <si>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</si>
  <si>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</si>
  <si>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</si>
  <si>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</si>
  <si>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</si>
  <si>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</si>
  <si>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</si>
  <si>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</si>
  <si>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</si>
  <si>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</si>
  <si>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</si>
  <si>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</si>
  <si>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</si>
  <si>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</si>
  <si>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</si>
  <si>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</si>
  <si>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</si>
  <si>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</si>
  <si>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</si>
  <si>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</si>
  <si>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</si>
  <si>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</si>
  <si>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</si>
  <si>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</si>
  <si>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</si>
  <si>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</si>
  <si>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</si>
  <si>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</si>
  <si>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</si>
  <si>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</si>
  <si>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</si>
  <si>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</si>
  <si>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</si>
  <si>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</si>
  <si>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</si>
  <si>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</si>
  <si>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</si>
  <si>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</si>
  <si>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</si>
  <si>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</si>
  <si>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</si>
  <si>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</si>
  <si>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</si>
  <si>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</si>
  <si>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</si>
  <si>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</si>
  <si>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</si>
  <si>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</si>
  <si>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</si>
  <si>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</si>
  <si>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</si>
  <si>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</si>
  <si>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</si>
  <si>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</si>
  <si>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</si>
  <si>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</si>
  <si>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</si>
  <si>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</si>
  <si>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</si>
  <si>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</si>
  <si>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</si>
  <si>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</si>
  <si>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</si>
  <si>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</si>
  <si>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</si>
  <si>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</si>
  <si>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</si>
  <si>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</si>
  <si>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</si>
  <si>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</si>
  <si>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</si>
  <si>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</si>
  <si>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</si>
  <si>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</si>
  <si>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</si>
  <si>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</si>
  <si>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</si>
  <si>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</si>
  <si>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</si>
  <si>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</si>
  <si>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</si>
  <si>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</si>
  <si>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</si>
  <si>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</si>
  <si>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</si>
  <si>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</si>
  <si>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</si>
  <si>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</si>
  <si>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</si>
  <si>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</si>
  <si>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</si>
  <si>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</si>
  <si>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</si>
  <si>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</si>
  <si>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</si>
  <si>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</si>
  <si>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</si>
  <si>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</si>
  <si>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</si>
  <si>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</si>
  <si>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</si>
  <si>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</si>
  <si>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</si>
  <si>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</si>
  <si>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</si>
  <si>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</si>
  <si>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</si>
  <si>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</si>
  <si>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</si>
  <si>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</si>
  <si>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</si>
  <si>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</si>
  <si>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</si>
  <si>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</si>
  <si>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</si>
  <si>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</si>
  <si>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</si>
  <si>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</si>
  <si>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</si>
  <si>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</si>
  <si>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</si>
  <si>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</si>
  <si>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</si>
  <si>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</si>
  <si>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</si>
  <si>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</si>
  <si>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</si>
  <si>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</si>
  <si>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</si>
  <si>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</si>
  <si>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</si>
  <si>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</si>
  <si>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</si>
  <si>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</si>
  <si>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</si>
  <si>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</si>
  <si>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</si>
  <si>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</si>
  <si>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</si>
  <si>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</si>
  <si>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</si>
  <si>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</si>
  <si>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</si>
  <si>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</si>
  <si>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</si>
  <si>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</si>
  <si>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</si>
  <si>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</si>
  <si>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</si>
  <si>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</si>
  <si>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</si>
  <si>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</si>
  <si>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</si>
  <si>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</si>
  <si>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</si>
  <si>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</si>
  <si>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</si>
  <si>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</si>
  <si>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</si>
  <si>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</si>
  <si>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</si>
  <si>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</si>
  <si>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</si>
  <si>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</si>
  <si>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</si>
  <si>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</si>
  <si>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</si>
  <si>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</si>
  <si>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</si>
  <si>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</si>
  <si>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</si>
  <si>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</si>
  <si>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</si>
  <si>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</si>
  <si>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</si>
  <si>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</si>
  <si>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</si>
  <si>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</si>
  <si>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</si>
  <si>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</si>
  <si>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</si>
  <si>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</si>
  <si>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</si>
  <si>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</si>
  <si>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</si>
  <si>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</si>
  <si>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</si>
  <si>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</si>
  <si>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</si>
  <si>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</si>
  <si>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</si>
  <si>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</si>
  <si>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</si>
  <si>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</si>
  <si>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</si>
  <si>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</si>
  <si>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</si>
  <si>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</si>
  <si>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</si>
  <si>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</si>
  <si>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</si>
  <si>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</si>
  <si>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</si>
  <si>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</si>
  <si>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</si>
  <si>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</si>
  <si>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</si>
  <si>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</si>
  <si>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</si>
  <si>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</si>
  <si>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</si>
  <si>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</si>
  <si>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</si>
  <si>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</si>
  <si>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</si>
  <si>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</si>
  <si>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</si>
  <si>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</si>
  <si>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</si>
  <si>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</si>
  <si>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</si>
  <si>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</si>
  <si>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</si>
  <si>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</si>
  <si>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</si>
  <si>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</si>
  <si>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</si>
  <si>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</si>
  <si>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</si>
  <si>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</si>
  <si>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</si>
  <si>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</si>
  <si>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</si>
  <si>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</si>
  <si>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</si>
  <si>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</si>
  <si>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</si>
  <si>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</si>
  <si>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</si>
  <si>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</si>
  <si>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</si>
  <si>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</si>
  <si>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</si>
  <si>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</si>
  <si>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</si>
  <si>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</si>
  <si>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</si>
  <si>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</si>
  <si>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</si>
  <si>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</si>
  <si>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</si>
  <si>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</si>
  <si>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</si>
  <si>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</si>
  <si>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</si>
  <si>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</si>
  <si>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</si>
  <si>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</si>
  <si>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</si>
  <si>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</si>
  <si>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</si>
  <si>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</si>
  <si>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</si>
  <si>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</si>
  <si>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</si>
  <si>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</si>
  <si>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</si>
  <si>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</si>
  <si>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</si>
  <si>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</si>
  <si>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</si>
  <si>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</si>
  <si>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</si>
  <si>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</si>
  <si>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</si>
  <si>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</si>
  <si>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</si>
  <si>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</si>
  <si>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</si>
  <si>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</si>
  <si>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</si>
  <si>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</si>
  <si>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</si>
  <si>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</si>
  <si>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</si>
  <si>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</si>
  <si>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</si>
  <si>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</si>
  <si>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</si>
  <si>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</si>
  <si>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</si>
  <si>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</si>
  <si>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</si>
  <si>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</si>
  <si>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</si>
  <si>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</si>
  <si>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</si>
  <si>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</si>
  <si>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</si>
  <si>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</si>
  <si>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</si>
  <si>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</si>
  <si>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</si>
  <si>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</si>
  <si>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</si>
  <si>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</si>
  <si>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</si>
  <si>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</si>
  <si>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</si>
  <si>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</si>
  <si>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</si>
  <si>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</si>
  <si>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</si>
  <si>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</si>
  <si>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</si>
  <si>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</si>
  <si>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</si>
  <si>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</si>
  <si>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</si>
  <si>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</si>
  <si>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</si>
  <si>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</si>
  <si>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</si>
  <si>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</si>
  <si>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</si>
  <si>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</si>
  <si>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</si>
  <si>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</si>
  <si>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</si>
  <si>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</si>
  <si>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</si>
  <si>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</si>
  <si>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</si>
  <si>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</si>
  <si>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</si>
  <si>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</si>
  <si>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</si>
  <si>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</si>
  <si>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</si>
  <si>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</si>
  <si>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</si>
  <si>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</si>
  <si>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</si>
  <si>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</si>
  <si>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</si>
  <si>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</si>
  <si>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</si>
  <si>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</si>
  <si>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</si>
  <si>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</si>
  <si>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</si>
  <si>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</si>
  <si>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</si>
  <si>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</si>
  <si>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</si>
  <si>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</si>
  <si>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</si>
  <si>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</si>
  <si>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</si>
  <si>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</si>
  <si>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</si>
  <si>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</si>
  <si>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</si>
  <si>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</si>
  <si>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</si>
  <si>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</si>
  <si>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</si>
  <si>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</si>
  <si>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</si>
  <si>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</si>
  <si>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</si>
  <si>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</si>
  <si>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</si>
  <si>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</si>
  <si>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</si>
  <si>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</si>
  <si>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</si>
  <si>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</si>
  <si>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</si>
  <si>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</si>
  <si>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</si>
  <si>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</si>
  <si>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</si>
  <si>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</si>
  <si>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</si>
  <si>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</si>
  <si>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</si>
  <si>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</si>
  <si>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</si>
  <si>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</si>
  <si>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</si>
  <si>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</si>
  <si>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</si>
  <si>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</si>
  <si>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</si>
  <si>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</si>
  <si>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</si>
  <si>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</si>
  <si>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</si>
  <si>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</si>
  <si>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</si>
  <si>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</si>
  <si>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</si>
  <si>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</si>
  <si>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</si>
  <si>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</si>
  <si>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</si>
  <si>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</si>
  <si>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</si>
  <si>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</si>
  <si>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</si>
  <si>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</si>
  <si>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</si>
  <si>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</si>
  <si>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</si>
  <si>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</si>
  <si>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</si>
  <si>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</si>
  <si>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</si>
  <si>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</si>
  <si>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</si>
  <si>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</si>
  <si>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</si>
  <si>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</si>
  <si>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</si>
  <si>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</si>
  <si>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</si>
  <si>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</si>
  <si>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</si>
  <si>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</si>
  <si>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</si>
  <si>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NO PCM </t>
  </si>
  <si>
    <t xml:space="preserve">5G down  due to HI temp32  // Door open -AC faulty </t>
  </si>
  <si>
    <t xml:space="preserve">PCM-20251002-00001768
</t>
  </si>
  <si>
    <t xml:space="preserve">2025-10-02 16:40:28
</t>
  </si>
  <si>
    <t>Access issue , EM Team face access issue as Road to site closed with Blocks there’s digging on area located site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</si>
  <si>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</si>
  <si>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</si>
  <si>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</si>
  <si>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</si>
  <si>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</si>
  <si>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PCM-20251002-00001717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</si>
  <si>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</si>
  <si>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</si>
  <si>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</si>
  <si>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</si>
  <si>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</si>
  <si>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</si>
  <si>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</si>
  <si>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PCM-20251002-00001625</t>
  </si>
  <si>
    <t>Emergency</t>
  </si>
  <si>
    <t>EM Team on the way ETA: 30 Mins</t>
  </si>
  <si>
    <t>EM Team on the way ETA: 20 Mins</t>
  </si>
  <si>
    <t>PCM-20251002-00001769</t>
  </si>
  <si>
    <t>EM Team on the way ETA: 40 Mins</t>
  </si>
  <si>
    <t>PCM-20250929-00001062</t>
  </si>
  <si>
    <t>Minor</t>
  </si>
  <si>
    <t>Cell down due to obsolete module shortage ( issue esclated to LATIS team and waiting their support to arrange modules)</t>
  </si>
  <si>
    <t>PCM-20250926-00001863</t>
  </si>
  <si>
    <t>PCM-20251001-00001946</t>
  </si>
  <si>
    <t>PCM-20251002-00001352</t>
  </si>
  <si>
    <t>ETA 20 Min</t>
  </si>
  <si>
    <t>PCM-20251002-00001458</t>
  </si>
  <si>
    <t xml:space="preserve">ETA 30 Min </t>
  </si>
  <si>
    <t>PCM-20251002-00001661</t>
  </si>
  <si>
    <t>EM Team dispatched</t>
  </si>
  <si>
    <t>PCM-20251002-00001676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</si>
</sst>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1" totalsRowShown="0" headerRowDxfId="157" dataDxfId="156" headerRowBorderDxfId="154" tableBorderDxfId="155" totalsRowBorderDxfId="153">
  <autoFilter ref="A1:CJ3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2" totalsRowShown="0" headerRowDxfId="31" dataDxfId="30" headerRowBorderDxfId="28" tableBorderDxfId="29">
  <autoFilter ref="A1:L2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tabSelected="1"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269.77108043981571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16.150096643519646</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45932.71950648148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45932.71950648148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45932.71950648148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45932.71950648148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45932.71950648148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45932.71950648148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45932.71950648148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45932.71950648148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45932.71950648148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45932.71950648148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45932.71950648148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45932.71950648148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45932.71950648148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45932.71950648148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45932.71950648148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45932.71950648148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45932.71950648148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45932.71950648148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45932.71950648148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45932.71950648148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45932.71950648148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45932.71950648148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45932.71950648148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45932.71950648148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45932.71950648148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45932.71950648148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45932.71950648148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45932.71950648148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45932.71950648148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45932.71950648148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45932.71950648148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45932.71950648148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45932.71950648148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45932.71950648148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45932.71950648148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45932.71950648148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45932.71950648148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45932.71950648148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45932.71950648148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45932.71950648148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45932.71950648148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45932.71950648148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45932.71950648148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45932.71950648148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45932.71950648148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45932.71950648148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45932.71950648148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45932.71950648148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45932.71950648148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45932.71950648148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45932.71950648148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45932.71950648148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45932.71950648148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45932.71950648148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45932.71950648148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45932.71950648148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45932.71950648148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45932.71950648148</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1B6901CA-B6A7-4B7D-B9E2-506BF792694C}"/>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1"/>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241.06772395833104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125.99242303241044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107.71966840278037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25138</v>
      </c>
      <c r="E6" s="131" t="s">
        <v>38964</v>
      </c>
      <c r="F6" s="132"/>
      <c r="G6" s="133">
        <f ca="1">IFERROR(NOW()-F6,"-")</f>
        <v>45932.719506365742</v>
      </c>
      <c r="H6" s="132">
        <v>45932.6090625</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43" t="s">
        <v>39056</v>
      </c>
      <c r="B7" s="18" t="str">
        <f>IFERROR(VLOOKUP(D7,DB!A:K,11,0),"")</f>
        <v>R2</v>
      </c>
      <c r="C7" s="18"/>
      <c r="D7" s="18" t="s">
        <v>9106</v>
      </c>
      <c r="E7" s="131" t="s">
        <v>38964</v>
      </c>
      <c r="F7" s="132">
        <v>45932.706828703704</v>
      </c>
      <c r="G7" s="133">
        <f ca="1">IFERROR(NOW()-F7,"-")</f>
        <v>1.2677662038186099E-2</v>
      </c>
      <c r="H7" s="142" t="s">
        <v>39057</v>
      </c>
      <c r="I7" s="18" t="str">
        <f>IFERROR(VLOOKUP(D7,DB!A:F,6,0),"")</f>
        <v>SCECO</v>
      </c>
      <c r="J7" s="18" t="str">
        <f>IFERROR(VLOOKUP(D7,DB!A:G,7,0),"")</f>
        <v>Weak</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75"/>
      <c r="E8" s="131"/>
      <c r="F8" s="132"/>
      <c r="G8" s="133">
        <f ca="1">IFERROR(NOW()-F8,"-")</f>
        <v>45932.719506365742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45932.719506365742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45932.719506365742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45932.719506365742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45932.719506365742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45932.719506365742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45932.719506365742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45932.719506365742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45932.719506365742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45932.719506365742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45932.719506365742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45932.719506365742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45932.719506365742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45932.719506365742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45932.719506365742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45932.719506365742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45932.719506365742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45932.719506365742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45932.719506365742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45932.719506365742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45932.719506365742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45932.719506365742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45932.719506365742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45932.719506365742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45932.719506365742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45932.719506365742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45932.719506365742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45932.719506365742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45932.719506365742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45932.719506365742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45932.719506365742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45932.719506365742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45932.719506365742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45932.719506365742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45932.719506365742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45932.719506365742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45932.719506365742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45932.719506365742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45932.719506365742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45932.719506365742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45932.719506365742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45932.719506365742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45932.719506365742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45932.719506365742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45932.719506365742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45932.719506365742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45932.719506365742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45932.719506365742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45932.719506365742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45932.719506365742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45932.719506365742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45932.719506365742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45932.719506365742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45932.719506365742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45932.719506365742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45932.719506365742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45932.719506365742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45932.719506365742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45932.719506365742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45932.719506365742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45932.719506365742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45932.719506365742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45932.719506365742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45932.719506365742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45932.719506365742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45932.719506365742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45932.719506365742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45932.719506365742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45932.719506365742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45932.719506365742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45932.719506365742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45932.719506365742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45932.719506365742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45932.719506365742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45932.719506365742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45932.719506365742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45932.719506365742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45932.719506365742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45932.719506365742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45932.719506365742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45932.719506365742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45932.719506365742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45932.719506365742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45932.719506365742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45932.719506365742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45932.719506365742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45932.719506365742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45932.719506365742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45932.719506365742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45932.719506365742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45932.719506365742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45932.719506365742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45932.719506365742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45932.719506365742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45932.719506365742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45932.719506365742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45932.719506365742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45932.719506365742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45932.719506365742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45932.719506365742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45932.719506365742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45932.719506365742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45932.719506365742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45932.719506365742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45932.719506365742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45932.719506365742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45932.719506365742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45932.719506365742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45932.719506365742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45932.719506365742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45932.719506365742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45932.719506365742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45932.719506365742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45932.719506365742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45932.719506365742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45932.719506365742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45932.719506365742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45932.719506365742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45932.719506365742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45932.719506365742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45932.719506365742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45932.719506365742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45932.719506365742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45932.719506365742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45932.719506365742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45932.719506365742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45932.719506365742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45932.719506365742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45932.719506365742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45932.719506365742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45932.719506365742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45932.719506365742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45932.719506365742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45932.719506365742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45932.719506365742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45932.719506365742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45932.719506365742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45932.719506365742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45932.719506365742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45932.719506365742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45932.719506365742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45932.719506365742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45932.719506365742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45932.719506365742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45932.719506365742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45932.719506365742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45932.719506365742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45932.719506365742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45932.719506365742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45932.719506365742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45932.719506365742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45932.719506365742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45932.719506365742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45932.719506365742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45932.719506365742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45932.719506365742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45932.719506365742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45932.719506365742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45932.719506365742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45932.719506365742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45932.719506365742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45932.719506365742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45932.719506365742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45932.719506365742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45932.719506365742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45932.719506365742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45932.719506365742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45932.719506365742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45932.719506365742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45932.719506365742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45932.719506365742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45932.719506365742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45932.719506365742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45932.719506365742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45932.719506365742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45932.719506365742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45932.719506365742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45932.719506365742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45932.719506365742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45932.719506365742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45932.719506365742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45932.719506365742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45932.719506365742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45932.719506365742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45932.719506365742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45932.719506365742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45932.719506365742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45932.719506365742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45932.719506365742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45932.719506365742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45932.719506365742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45932.719506365742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45932.719506365742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45932.719506365742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45932.719506365742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45932.719506365742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45932.719506365742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45932.719506365742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45932.719506365742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45932.719506365742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45932.719506365742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45932.719506365742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45932.719506365742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45932.719506365742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45932.719506365742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45932.719506365742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45932.719506365742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45932.719506365742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45932.719506365742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45932.719506365742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45932.719506365742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45932.719506365742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45932.719506365742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45932.719506365742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45932.719506365742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45932.719506365742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45932.719506365742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45932.719506365742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45932.719506365742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45932.719506365742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45932.719506365742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45932.719506365742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45932.719506365742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45932.719506365742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45932.719506365742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45932.719506365742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45932.719506365742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45932.719506365742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45932.719506365742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45932.719506365742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45932.719506365742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45932.719506365742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45932.719506365742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45932.719506365742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45932.719506365742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45932.719506365742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45932.719506365742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45932.719506365742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45932.719506365742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45932.719506365742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45932.719506365742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45932.719506365742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45932.719506365742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45932.719506365742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45932.719506365742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45932.719506365742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45932.719506365742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45932.719506365742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45932.719506365742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45932.719506365742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45932.719506365742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45932.719506365742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45932.719506365742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45932.719506365742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45932.719506365742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45932.719506365742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45932.719506365742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45932.719506365742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45932.719506365742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45932.719506365742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45932.719506365742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45932.719506365742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45932.719506365742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45932.719506365742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45932.719506365742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45932.719506365742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45932.719506365742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45932.719506365742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45932.719506365742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45932.719506365742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45932.719506365742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45932.719506365742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45932.719506365742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45932.719506365742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45932.719506365742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45932.719506365742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45932.719506365742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45932.719506365742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45932.719506365742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45932.719506365742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45932.719506365742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45932.719506365742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45932.719506365742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45932.719506365742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45932.719506365742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45932.719506365742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45932.719506365742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45932.719506365742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45932.719506365742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45932.719506365742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45932.719506365742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45932.719506365742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45932.719506365742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45932.719506365742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45932.719506365742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45932.719506365742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45932.719506365742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45932.719506365742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45932.719506365742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45932.719506365742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45932.719506365742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45932.719506365742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45932.719506365742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45932.719506365742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45932.719506365742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45932.719506365742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45932.719506365742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45932.719506365742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45932.719506365742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45932.719506365742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45932.719506365742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45932.719506365742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45932.719506365742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45932.719506365742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45932.719506365742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45932.719506365742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45932.719506365742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45932.719506365742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45932.719506365742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45932.719506365742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45932.719506365742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45932.719506365742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45932.719506365742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45932.719506365742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45932.719506365742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45932.719506365742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45932.719506365742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45932.719506365742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45932.719506365742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45932.719506365742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45932.719506365742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45932.719506365742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45932.719506365742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45932.719506365742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45932.719506365742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45932.719506365742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45932.719506365742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45932.719506365742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45932.719506365742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45932.719506365742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45932.719506365742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45932.719506365742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45932.719506365742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45932.719506365742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sheetData>
  <dataValidations count="2">
    <dataValidation allowBlank="1" showInputMessage="1" showErrorMessage="1" sqref="E1" xr:uid="{4D935161-CDD3-4592-B877-3FB59C99E142}"/>
    <dataValidation type="list" allowBlank="1" showInputMessage="1" showErrorMessage="1" sqref="E3:E3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45932.719506365742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45932.719506365742</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45932.719506365742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45932.719506365742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45932.719506365742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45932.719506365742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45932.719506365742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45932.719506365742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45932.719506365742</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45932.719506365742</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45932.719506365742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45932.719506365742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45932.719506365742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45932.719506365742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45932.719506365742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45932.719506365742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45932.719506365742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45932.719506365742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45932.719506365742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45932.719506365742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45932.719506365742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45932.719506365742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45932.719506365742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45932.719506365742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45932.719506365742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45932.719506365742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45932.719506365742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45932.719506365742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45932.719506365742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45932.719506365742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45932.719506365742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45932.719506365742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45932.719506365742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45932.719506365742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45932.719506365742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45932.719506365742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45932.719506365742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45932.719506365742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45932.719506365742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45932.719506365742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45932.719506365742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45932.719506365742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45932.719506365742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45932.719506365742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45932.719506365742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45932.719506365742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45932.719506365742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45932.719506365742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45932.719506365742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45932.719506365742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45932.719506365742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45932.719506365742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45932.719506365742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45932.719506365742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45932.719506365742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45932.719506365742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45932.719506365742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45932.719506365742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45932.719506365742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45932.719506365742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45932.719506365742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45932.719506365742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45932.719506365742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45932.719506365742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45932.719506365742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45932.719506365742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45932.719506365742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45932.719506365742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45932.719506365742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45932.719506365742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45932.719506365742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45932.719506365742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45932.719506365742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45932.719506365742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45932.719506365742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45932.719506365742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45932.719506365742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45932.719506365742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45932.719506365742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45932.719506365742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45932.719506365742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45932.719506365742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45932.719506365742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45932.719506365742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45932.719506365742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45932.719506365742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45932.719506365742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45932.719506365742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45932.719506365742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45932.719506365742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45932.719506365742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45932.719506365742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45932.719506365742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45932.719506365742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45932.719506365742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45932.719506365742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45932.719506365742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45932.719506365742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45932.719506365742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45932.719506365742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45932.719506365742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45932.719506365742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45932.719506365742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45932.719506365742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45932.719506365742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45932.719506365742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45932.719506365742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45932.719506365742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45932.719506365742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45932.719506365742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45932.719506365742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45932.719506365742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45932.719506365742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45932.719506365742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45932.719506365742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45932.719506365742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45932.719506365742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45932.719506365742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45932.719506365742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45932.719506365742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45932.719506365742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45932.719506365742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45932.719506365742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45932.719506365742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45932.719506365742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45932.719506365742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45932.719506365742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45932.719506365742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45932.719506365742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45932.719506365742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45932.719506365742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45932.719506365742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45932.719506365742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45932.719506365742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45932.719506365742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45932.719506365742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45932.719506365742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45932.719506365742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45932.719506365742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45932.719506365742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45932.719506365742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45932.719506365742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45932.719506365742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45932.719506365742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45932.719506365742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45932.719506365742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45932.719506365742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45932.719506365742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45932.719506365742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45932.719506365742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45932.719506365742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45932.719506365742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45932.719506365742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45932.719506365742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45932.719506365742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45932.719506365742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45932.719506365742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45932.719506365742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45932.719506365742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45932.719506365742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45932.719506365742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45932.719506365742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45932.719506365742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45932.719506365742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45932.719506365742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45932.719506365742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45932.719506365742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45932.719506365742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45932.719506365742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45932.719506365742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45932.719506365742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45932.719506365742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45932.719506365742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45932.719506365742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45932.719506365742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45932.719506365742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45932.719506365742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45932.719506365742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45932.719506365742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45932.719506365742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45932.719506365742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45932.719506365742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45932.719506365742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45932.719506365742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45932.719506365742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45932.719506365742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45932.719506365742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45932.719506365742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45932.719506365742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45932.719506365742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45932.719506365742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45932.719506365742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45932.719506365742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45932.719506365742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45932.719506365742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45932.719506365742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45932.719506365742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45932.719506365742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45932.719506365742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45932.719506365742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45932.719506365742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45932.719506365742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45932.719506365742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45932.719506365742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45932.719506365742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45932.719506365742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45932.719506365742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45932.719506365742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45932.719506365742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45932.719506365742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45932.719506365742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45932.719506365742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45932.719506365742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45932.719506365742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45932.719506365742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45932.719506365742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45932.719506365742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45932.719506365742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45932.719506365742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45932.719506365742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45932.719506365742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45932.719506365742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45932.719506365742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45932.719506365742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45932.719506365742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45932.719506365742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45932.719506365742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45932.719506365742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45932.719506365742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45932.719506365742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45932.719506365742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45932.719506365742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45932.719506365742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45932.719506365742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45932.719506365742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45932.719506365742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45932.719506365742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45932.719506365742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45932.719506365742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45932.719506365742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45932.719506365742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45932.719506365742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45932.719506365742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45932.719506365742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45932.719506365742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45932.719506365742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45932.719506365742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45932.719506365742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45932.719506365742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45932.719506365742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45932.719506365742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45932.719506365742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45932.719506365742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45932.719506365742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45932.719506365742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45932.719506365742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45932.719506365742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45932.719506365742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45932.719506365742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45932.719506365742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45932.719506365742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45932.719506365742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45932.719506365742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45932.719506365742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45932.719506365742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45932.719506365742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45932.719506365742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45932.719506365742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45932.719506365742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45932.719506365742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45932.719506365742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45932.719506365742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45932.719506365742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45932.719506365742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45932.719506365742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45932.719506365742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45932.719506365742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45932.719506365742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45932.719506365742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45932.719506365742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45932.719506365742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45932.719506365742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45932.719506365742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45932.719506365742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45932.719506365742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45932.719506365742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45932.719506365742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45932.719506365742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45932.719506365742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45932.719506365742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45932.719506365742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45932.719506365742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45932.719506365742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45932.719506365742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45932.719506365742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45932.719506365742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45932.719506365742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45932.719506365742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45932.719506365742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45932.719506365742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45932.719506365742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45932.719506365742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45932.719506365742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45932.719506365742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45932.719506365742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45932.719506365742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45932.719506365742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45932.719506365742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45932.719506365742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45932.719506365742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45932.719506365742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45932.719506365742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45932.719506365742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45932.719506365742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45932.719506365742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45932.719506365742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45932.719506365742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45932.719506365742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45932.719506365742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45932.719506365742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45932.719506365742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45932.719506365742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45932.719506365742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45932.719506365742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45932.719506365742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45932.719506365742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45932.719506365742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45932.719506365742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45932.719506365742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45932.719506365742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45932.719506365742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45932.719506365742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45932.719506365742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45932.719506365742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45932.719506365742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45932.719506365742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45932.719506365742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45932.719506365742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45932.719506365742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45932.719506365742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45932.719506365742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45932.719506365742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45932.719506365742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45932.719506365742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45932.719506365742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45932.719506365742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45932.719506365742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45932.719506365742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45932.719506365742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45932.719506365742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45932.719506365742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45932.719506365742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45932.719506365742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45932.719506365742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45932.719506365742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45932.719506365742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45932.719506365742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45932.719506365742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45932.719506365742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45932.719506365742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45932.719506365742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45932.719506365742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45932.719506365742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45932.719506365742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45932.719506365742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45932.719506365742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45932.719506365742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45932.719506365742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45932.719506365742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45932.719506365742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45932.719506365742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45932.719506365742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45932.719506365742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45932.719506365742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45932.719506365742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45932.719506365742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45932.719506365742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45932.719506365742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45932.719506365742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45932.719506365742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45932.719506365742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45932.719506365742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45932.719506365742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45932.719506365742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45932.719506365742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45932.719506365742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45932.719506365742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45932.719506365742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45932.719506365742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45932.719506365742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45932.719506365742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45932.719506365742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45932.719506365742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45932.719506365742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45932.719506365742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45932.719506365742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45932.719506365742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45932.719506365742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45932.719506365742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45932.719506365742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45932.719506365742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45932.719506365742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45932.719506365742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45932.719506365742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45932.719506365742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45932.719506365742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45932.719506365742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45932.719506365742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45932.719506365742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45932.719506365742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45932.719506365742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45932.719506365742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45932.719506365742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45932.719506365742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45932.719506365742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45932.719506365742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45932.719506365742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45932.719506365742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45932.719506365742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45932.719506365742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45932.719506365742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45932.719506365742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45932.719506365742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45932.719506365742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45932.719506365742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45932.719506365742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45932.719506365742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45932.719506365742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45932.719506365742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45932.719506365742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45932.719506365742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45932.719506365742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45932.719506365742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45932.719506365742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45932.719506365742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45932.719506365742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45932.719506365742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45932.719506365742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45932.719506365742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45932.719506365742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45932.719506365742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45932.719506365742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45932.719506365742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45932.719506365742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45932.719506365742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45932.719506365742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45932.719506365742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45932.719506365742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45932.719506365742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45932.719506365742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45932.719506365742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45932.719506365742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45932.719506365742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45932.719506365742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45932.719506365742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45932.719506365742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45932.719506365742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45932.719506365742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45932.719506365742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45932.719506365742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45932.719506365742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45932.719506365742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45932.719506365742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45932.719506365742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45932.719506365742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45932.719506365742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45932.719506365742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45932.719506365742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45932.719506365742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45932.719506365742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45932.719506365742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45932.719506365742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45932.719506365742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45932.719506365742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45932.719506365742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45932.719506365742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45932.719506365742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45932.719506365742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45932.719506365742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45932.719506365742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45932.719506365742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45932.719506365742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45932.719506365742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45932.719506365742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45932.719506365742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45932.719506365742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45932.719506365742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45932.719506365742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45932.719506365742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45932.719506365742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45932.719506365742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45932.719506365742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45932.719506365742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45932.719506365742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45932.719506365742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45932.719506365742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45932.719506365742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45932.719506365742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45932.719506365742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45932.719506365742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45932.719506365742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45932.719506365742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45932.719506365742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45932.719506365742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45932.719506365742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45932.719506365742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45932.719506365742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45932.719506365742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45932.719506365742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45932.719506365742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45932.719506365742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45932.719506365742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45932.719506365742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45932.719506365742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45932.719506365742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45932.719506365742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45932.719506365742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45932.719506365742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45932.719506365742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45932.719506365742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45932.719506365742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45932.719506365742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45932.719506365742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45932.719506365742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45932.719506365742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45932.719506365742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45932.719506365742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45932.719506365742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45932.719506365742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45932.719506365742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45932.719506365742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45932.719506365742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45932.719506365742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45932.719506365742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45932.719506365742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45932.719506365742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45932.719506365742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45932.719506365742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45932.719506365742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45932.719506365742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45932.719506365742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45932.719506365742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45932.719506365742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45932.719506365742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45932.719506365742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45932.719506365742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45932.719506365742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45932.719506365742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45932.719506365742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45932.719506365742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45932.719506365742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45932.719506365742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45932.719506365742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45932.719506365742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45932.719506365742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45932.719506365742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45932.719506365742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45932.719506365742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45932.719506365742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45932.719506365742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45932.719506365742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45932.719506365742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45932.719506365742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45932.719506365742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45932.719506365742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45932.719506365742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45932.719506365742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45932.719506365742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45932.719506365742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45932.719506365742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45932.719506365742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45932.719506365742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45932.719506365742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45932.719506365742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45932.719506365742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45932.719506365742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45932.719506365742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45932.719506365742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45932.719506365742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45932.719506365742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45932.719506365742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45932.719506365742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45932.719506365742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45932.719506365742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45932.719506365742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45932.719506365742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45932.719506365742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45932.719506365742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45932.719506365742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45932.719506365742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45932.719506365742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45932.719506365742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45932.719506365742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45932.719506365742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45932.719506365742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45932.719506365742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45932.719506365742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45932.719506365742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45932.719506365742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45932.719506365742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45932.719506365742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45932.719506365742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45932.719506365742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45932.719506365742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45932.719506365742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45932.719506365742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45932.719506365742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45932.719506365742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45932.719506365742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45932.719506365742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45932.719506365742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45932.719506365742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45932.719506365742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45932.719506365742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45932.719506365742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45932.719506365742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45932.719506365742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45932.719506365742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45932.719506365742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45932.719506365742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45932.719506365742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45932.719506365742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45932.719506365742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45932.719506365742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45932.719506365742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45932.719506365742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45932.719506365742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45932.719506365742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45932.719506365742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45932.719506365742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45932.719506365742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45932.719506365742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45932.719506365742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45932.719506365742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45932.719506365742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45932.719506365742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45932.719506365742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45932.719506365742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45932.719506365742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45932.719506365742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45932.719506365742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45932.719506365742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45932.719506365742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45932.719506365742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45932.719506365742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45932.719506365742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45932.719506365742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45932.719506365742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45932.719506365742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45932.719506365742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45932.719506365742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45932.719506365742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45932.719506365742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45932.719506365742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45932.719506365742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45932.719506365742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45932.719506365742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45932.719506365742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45932.719506365742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45932.719506365742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45932.719506365742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45932.719506365742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45932.719506365742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45932.719506365742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45932.719506365742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45932.719506365742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45932.719506365742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45932.719506365742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45932.719506365742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45932.719506365742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45932.719506365742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45932.719506365742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45932.719506365742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45932.719506365742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45932.719506365742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45932.719506365742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45932.719506365742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45932.719506365742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45932.719506365742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45932.719506365742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45932.719506365742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45932.719506365742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45932.719506365742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45932.719506365742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45932.719506365742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45932.719506365742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45932.719506365742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45932.719506365742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45932.719506365742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45932.719506365742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45932.719506365742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45932.719506365742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45932.719506365742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45932.719506365742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45932.719506365742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45932.719506365742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45932.719506365742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45932.719506365742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45932.719506365742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45932.719506365742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45932.719506365742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45932.719506365742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45932.719506365742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45932.719506365742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45932.719506365742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45932.719506365742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45932.719506365742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45932.719506365742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45932.719506365742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45932.719506365742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45932.719506365742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45932.719506365742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45932.719506365742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45932.719506365742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45932.719506365742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45932.719506365742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45932.719506365742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45932.719506365742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45932.719506365742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45932.719506365742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45932.719506365742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45932.719506365742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45932.719506365742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45932.719506365742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45932.719506365742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45932.719506365742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45932.719506365742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45932.719506365742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45932.719506365742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45932.719506365742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45932.719506365742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45932.719506365742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45932.719506365742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45932.719506365742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45932.719506365742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45932.719506365742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45932.719506365742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45932.719506365742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45932.719506365742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45932.719506365742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45932.719506365742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45932.719506365742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45932.719506365742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45932.719506365742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45932.719506365742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45932.719506365742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45932.719506365742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45932.719506365742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45932.719506365742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45932.719506365742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45932.719506365742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45932.719506365742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45932.719506365742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45932.719506365742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45932.719506365742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45932.719506365742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45932.719506365742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45932.719506365742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45932.719506365742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45932.719506365742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45932.719506365742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45932.719506365742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45932.719506365742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45932.719506365742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45932.719506365742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45932.719506365742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45932.719506365742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45932.719506365742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45932.719506365742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45932.719506365742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45932.719506365742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45932.719506365742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45932.719506365742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45932.719506365742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45932.719506365742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45932.719506365742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45932.719506365742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45932.719506365742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45932.719506365742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45932.719506365742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45932.719506365742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45932.719506365742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45932.719506365742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45932.719506365742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45932.719506365742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45932.719506365742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45932.719506365742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45932.719506365742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45932.719506365742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45932.719506365742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45932.719506365742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45932.719506365742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45932.719506365742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45932.719506365742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45932.719506365742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45932.719506365742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45932.719506365742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45932.719506365742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45932.719506365742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45932.719506365742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45932.719506365742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45932.719506365742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45932.719506365742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45932.719506365742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45932.719506365742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45932.719506365742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45932.719506365742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45932.719506365742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45932.719506365742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45932.719506365742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45932.719506365742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45932.719506365742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45932.719506365742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45932.719506365742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45932.719506365742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45932.719506365742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45932.719506365742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45932.719506365742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45932.719506365742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45932.719506365742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45932.719506365742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45932.719506365742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45932.719506365742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45932.719506365742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45932.719506365742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45932.719506365742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45932.719506365742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45932.719506365742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45932.719506365742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45932.719506365742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45932.719506365742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45932.719506365742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45932.719506365742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45932.719506365742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45932.719506365742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45932.719506365742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45932.719506365742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45932.719506365742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45932.719506365742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45932.719506365742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45932.719506365742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45932.719506365742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45932.719506365742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45932.719506365742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45932.719506365742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45932.719506365742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45932.719506365742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45932.719506365742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45932.719506365742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45932.719506365742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45932.719506365742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45932.719506365742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45932.719506365742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45932.719506365742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45932.719506365742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45932.719506365742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45932.719506365742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45932.719506365742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45932.719506365742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45932.719506365742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45932.719506365742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45932.719506365742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45932.719506365742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45932.719506365742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45932.719506365742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45932.719506365742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45932.719506365742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45932.719506365742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45932.719506365742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45932.719506365742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45932.719506365742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45932.719506365742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45932.719506365742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45932.719506365742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45932.719506365742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45932.719506365742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45932.719506365742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45932.719506365742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45932.719506365742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45932.719506365742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45932.719506365742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45932.719506365742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45932.719506365742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45932.719506365742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45932.719506365742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45932.719506365742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45932.719506365742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45932.719506365742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45932.719506365742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45932.719506365742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45932.719506365742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45932.719506365742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45932.719506365742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45932.719506365742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45932.719506365742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45932.719506365742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45932.719506365742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45932.719506365742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45932.719506365742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45932.719506365742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45932.719506365742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45932.719506365742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45932.719506365742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45932.719506365742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45932.719506365742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45932.719506365742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45932.719506365742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45932.719506365742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45932.719506365742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45932.719506365742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45932.719506365742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45932.719506365742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45932.719506365742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45932.719506365742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45932.719506365742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45932.719506365742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45932.719506365742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45932.719506365742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45932.719506365742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45932.719506365742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45932.719506365742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45932.719506365742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45932.719506365742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45932.719506365742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45932.719506365742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45932.719506365742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45932.719506365742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45932.719506365742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45932.719506365742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45932.719506365742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45932.719506365742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45932.719506365742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45932.719506365742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45932.719506365742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45932.719506365742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45932.719506365742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45932.719506365742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45932.719506365742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45932.719506365742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45932.719506365742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45932.719506365742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45932.719506365742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45932.719506365742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45932.719506365742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45932.719506365742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45932.719506365742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45932.719506365742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45932.719506365742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45932.719506365742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45932.719506365742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45932.719506365742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45932.719506365742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45932.719506365742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45932.719506365742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45932.719506365742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45932.719506365742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45932.719506365742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45932.719506365742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45932.719506365742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45932.719506365742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45932.719506365742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45932.719506365742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45932.719506365742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45932.719506365742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45932.719506365742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45932.719506365742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45932.719506365742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45932.719506365742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45932.719506365742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45932.719506365742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45932.719506365742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45932.719506365742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45932.719506365742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45932.719506365742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45932.719506365742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45932.719506365742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45932.719506365742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45932.719506365742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45932.719506365742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45932.71950648148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45932.71950648148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45932.71950648148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45932.71950648148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45932.71950648148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45932.71950648148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45932.71950648148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45932.71950648148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45932.71950648148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45932.71950648148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45932.71950648148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45932.71950648148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45932.71950648148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45932.71950648148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45932.71950648148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45932.71950648148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45932.71950648148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45932.71950648148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45932.71950648148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45932.71950648148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45932.71950648148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45932.71950648148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45932.71950648148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45932.71950648148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45932.71950648148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45932.71950648148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45932.71950648148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45932.71950648148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45932.71950648148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45932.71950648148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45932.71950648148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45932.71950648148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45932.71950648148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45932.71950648148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45932.71950648148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45932.71950648148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45932.71950648148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45932.71950648148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45932.71950648148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45932.71950648148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45932.71950648148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45932.71950648148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45932.71950648148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45932.71950648148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45932.71950648148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45932.71950648148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45932.71950648148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45932.71950648148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45932.71950648148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45932.71950648148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45932.71950648148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45932.71950648148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45932.71950648148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45932.71950648148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45932.71950648148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45932.71950648148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45932.71950648148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45932.71950648148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45932.71950648148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45932.71950648148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45932.71950648148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45932.71950648148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45932.71950648148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45932.71950648148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45932.71950648148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45932.71950648148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45932.71950648148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45932.71950648148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45932.71950648148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45932.71950648148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45932.71950648148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45932.71950648148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45932.71950648148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45932.71950648148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45932.71950648148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45932.71950648148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45932.71950648148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45932.71950648148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45932.71950648148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45932.71950648148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45932.71950648148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45932.71950648148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45932.71950648148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45932.71950648148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45932.71950648148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45932.71950648148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45932.71950648148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45932.71950648148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45932.71950648148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45932.71950648148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45932.71950648148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45932.71950648148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45932.71950648148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45932.71950648148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45932.71950648148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45932.71950648148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45932.71950648148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45932.71950648148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45932.71950648148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45932.71950648148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45932.71950648148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45932.71950648148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45932.71950648148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45932.71950648148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45932.71950648148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45932.71950648148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45932.71950648148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45932.71950648148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45932.71950648148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45932.71950648148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45932.71950648148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45932.71950648148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45932.71950648148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45932.71950648148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45932.71950648148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45932.71950648148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45932.71950648148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45932.71950648148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45932.71950648148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45932.71950648148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45932.71950648148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45932.71950648148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45932.71950648148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45932.71950648148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45932.71950648148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45932.71950648148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45932.71950648148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45932.71950648148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45932.71950648148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45932.71950648148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45932.71950648148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45932.71950648148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45932.71950648148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45932.71950648148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45932.71950648148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45932.71950648148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45932.71950648148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45932.71950648148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45932.71950648148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45932.71950648148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45932.71950648148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45932.71950648148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45932.71950648148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45932.71950648148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45932.71950648148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45932.71950648148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45932.71950648148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45932.71950648148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45932.71950648148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45932.71950648148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45932.71950648148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45932.71950648148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45932.71950648148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45932.71950648148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45932.71950648148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45932.71950648148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45932.71950648148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45932.71950648148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45932.71950648148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45932.71950648148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45932.71950648148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45932.71950648148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45932.71950648148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45932.71950648148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45932.71950648148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45932.71950648148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45932.71950648148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45932.71950648148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45932.71950648148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45932.71950648148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45932.71950648148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45932.71950648148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45932.71950648148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45932.71950648148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45932.71950648148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45932.71950648148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45932.71950648148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45932.71950648148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45932.71950648148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45932.71950648148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45932.71950648148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45932.71950648148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45932.71950648148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45932.71950648148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45932.71950648148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45932.71950648148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45932.71950648148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45932.71950648148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45932.71950648148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45932.71950648148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45932.71950648148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45932.71950648148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45932.71950648148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45932.71950648148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45932.71950648148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45932.71950648148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45932.71950648148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45932.71950648148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45932.71950648148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45932.71950648148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45932.71950648148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45932.71950648148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45932.71950648148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45932.71950648148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45932.71950648148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45932.71950648148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45932.71950648148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45932.71950648148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45932.71950648148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45932.71950648148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45932.71950648148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45932.71950648148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45932.71950648148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45932.71950648148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45932.71950648148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45932.71950648148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45932.71950648148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45932.71950648148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45932.71950648148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45932.71950648148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45932.71950648148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45932.71950648148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45932.71950648148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45932.71950648148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45932.71950648148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45932.71950648148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45932.71950648148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45932.71950648148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45932.71950648148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45932.71950648148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45932.71950648148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45932.71950648148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45932.71950648148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45932.71950648148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45932.71950648148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45932.71950648148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45932.71950648148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45932.71950648148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45932.71950648148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45932.71950648148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45932.71950648148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45932.71950648148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45932.71950648148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45932.71950648148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45932.71950648148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45932.71950648148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45932.71950648148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45932.71950648148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45932.71950648148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45932.71950648148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45932.71950648148</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C11" sqref="C11"/>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229.23878877314564</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1.8292285879651899</v>
      </c>
      <c r="H3" s="113">
        <v>45930.847372685188</v>
      </c>
      <c r="I3" s="110" t="str">
        <f>IFERROR(VLOOKUP(D3,DB!A:F,6,0),"")</f>
        <v>SCECO</v>
      </c>
      <c r="J3" s="110" t="str">
        <f>IFERROR(VLOOKUP(D3,DB!A:G,7,0),"")</f>
        <v>In progress</v>
      </c>
      <c r="K3" s="115" t="s">
        <v>39063</v>
      </c>
      <c r="L3" s="107" t="str">
        <f>IFERROR(VLOOKUP(D3,DB!A:I,9,0),"")</f>
        <v>Latis</v>
      </c>
    </row>
    <row r="4" spans="1:16" ht="15" customHeight="1">
      <c r="A4" s="110" t="s">
        <v>39064</v>
      </c>
      <c r="B4" s="110" t="str">
        <f>IFERROR(VLOOKUP(D4,DB!A:K,11,0),"")</f>
        <v>R4</v>
      </c>
      <c r="C4" s="111">
        <v>3</v>
      </c>
      <c r="D4" s="107" t="s">
        <v>36308</v>
      </c>
      <c r="E4" s="112" t="s">
        <v>38964</v>
      </c>
      <c r="F4" s="113">
        <v>45932.696817129632</v>
      </c>
      <c r="G4" s="114">
        <f ca="1">IFERROR(NOW()-F4,"")</f>
        <v>2.2689004625135567E-2</v>
      </c>
      <c r="H4" s="113">
        <v>45932.689664351848</v>
      </c>
      <c r="I4" s="110" t="str">
        <f>IFERROR(VLOOKUP(D4,DB!A:F,6,0),"")</f>
        <v>Generator-SG</v>
      </c>
      <c r="J4" s="110" t="str">
        <f>IFERROR(VLOOKUP(D4,DB!A:G,7,0),"")</f>
        <v>Dead</v>
      </c>
      <c r="K4" s="115" t="s">
        <v>39065</v>
      </c>
      <c r="L4" s="107" t="str">
        <f>IFERROR(VLOOKUP(D4,DB!A:I,9,0),"")</f>
        <v>Latis</v>
      </c>
    </row>
    <row r="5" spans="1:16" ht="15" customHeight="1">
      <c r="A5" s="110"/>
      <c r="B5" s="110" t="str">
        <f>IFERROR(VLOOKUP(#REF!,DB!A:K,11,0),"")</f>
        <v/>
      </c>
      <c r="C5" s="111"/>
      <c r="D5" s="107"/>
      <c r="E5" s="112"/>
      <c r="F5" s="113"/>
      <c r="G5" s="114">
        <f ca="1">IFERROR(NOW()-F5,"")</f>
        <v>45932.719506134257</v>
      </c>
      <c r="H5" s="113"/>
      <c r="I5" s="110" t="str">
        <f>IFERROR(VLOOKUP(#REF!,DB!A:F,6,0),"")</f>
        <v/>
      </c>
      <c r="J5" s="110" t="str">
        <f>IFERROR(VLOOKUP(#REF!,DB!A:G,7,0),"")</f>
        <v/>
      </c>
      <c r="K5" s="115"/>
      <c r="L5" s="107" t="str">
        <f>IFERROR(VLOOKUP(#REF!,DB!A:I,9,0),"")</f>
        <v/>
      </c>
    </row>
    <row r="6" spans="1:16" ht="15" customHeight="1">
      <c r="A6" s="110"/>
      <c r="B6" s="110" t="str">
        <f>IFERROR(VLOOKUP(D5,DB!A:K,11,0),"")</f>
        <v/>
      </c>
      <c r="C6" s="111"/>
      <c r="D6" s="141"/>
      <c r="E6" s="112"/>
      <c r="F6" s="113"/>
      <c r="G6" s="114">
        <f ca="1">IFERROR(NOW()-F6,"")</f>
        <v>45932.719506134257</v>
      </c>
      <c r="H6" s="113"/>
      <c r="I6" s="110" t="str">
        <f>IFERROR(VLOOKUP(D5,DB!A:F,6,0),"")</f>
        <v/>
      </c>
      <c r="J6" s="110" t="str">
        <f>IFERROR(VLOOKUP(D5,DB!A:G,7,0),"")</f>
        <v/>
      </c>
      <c r="K6" s="115"/>
      <c r="L6" s="107" t="str">
        <f>IFERROR(VLOOKUP(D5,DB!A:I,9,0),"")</f>
        <v/>
      </c>
    </row>
    <row r="7" spans="1:16" ht="15" customHeight="1">
      <c r="A7" s="110"/>
      <c r="B7" s="110" t="str">
        <f>IFERROR(VLOOKUP(D7,DB!A:K,11,0),"")</f>
        <v/>
      </c>
      <c r="C7" s="111"/>
      <c r="D7" s="107"/>
      <c r="E7" s="112"/>
      <c r="F7" s="113"/>
      <c r="G7" s="114">
        <f ca="1">IFERROR(NOW()-F7,"")</f>
        <v>45932.719506134257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45932.719506134257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45932.719506365742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45932.719506365742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45932.719506365742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45932.719506365742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45932.719506365742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45932.719506365742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45932.719506365742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45932.719506365742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45932.719506365742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45932.719506365742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45932.719506365742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45932.719506365742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45932.719506365742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45932.719506365742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45932.719506365742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45932.719506365742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45932.719506365742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45932.719506365742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45932.719506365742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45932.719506365742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45932.719506365742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45932.719506365742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45932.719506365742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45932.719506365742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45932.719506365742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45932.719506365742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45932.719506365742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45932.719506365742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45932.719506365742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45932.719506365742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45932.719506365742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45932.719506365742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45932.719506365742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45932.719506365742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45932.719506365742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45932.719506365742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45932.719506365742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45932.719506365742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45932.719506365742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45932.719506365742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45932.719506365742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45932.719506365742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45932.719506365742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45932.719506365742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45932.719506365742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45932.719506365742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45932.719506365742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45932.719506365742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45932.719506365742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45932.719506365742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45932.719506365742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45932.719506365742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45932.719506365742</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45932.719506365742</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45932.719506365742</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45932.719506365742</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45932.719506365742</v>
      </c>
      <c r="H65" s="113"/>
      <c r="I65" s="110" t="str">
        <f>IFERROR(VLOOKUP(D65,DB!A:F,6,0),"")</f>
        <v/>
      </c>
      <c r="J65" s="110" t="str">
        <f>IFERROR(VLOOKUP(D65,DB!A:G,7,0),"")</f>
        <v/>
      </c>
      <c r="K65" s="115"/>
      <c r="L65" s="107" t="str">
        <f>IFERROR(VLOOKUP(D65,DB!A:I,9,0),"")</f>
        <v/>
      </c>
    </row>
  </sheetData>
  <dataValidations count="2">
    <dataValidation allowBlank="1" showInputMessage="1" showErrorMessage="1" sqref="E1" xr:uid="{A4F81451-56CC-4543-9497-104C4E44EE4B}"/>
    <dataValidation type="list" allowBlank="1" showInputMessage="1" showErrorMessage="1" sqref="E2:E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40.887446180553525</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38967</v>
      </c>
      <c r="F3" s="38">
        <v>45926.188877314817</v>
      </c>
      <c r="G3" s="39">
        <f ca="1">IFERROR(NOW()-F3,"-")</f>
        <v>6.5306290509251994</v>
      </c>
      <c r="H3" s="38">
        <v>45926.158159722225</v>
      </c>
      <c r="I3" s="37" t="str">
        <f>IFERROR(VLOOKUP(D3,DB!A:F,6,0),"")</f>
        <v>SCECO</v>
      </c>
      <c r="J3" s="37" t="str">
        <f>IFERROR(VLOOKUP(D3,DB!A:G,7,0),"")</f>
        <v>Good</v>
      </c>
      <c r="K3" s="37" t="s">
        <v>39069</v>
      </c>
      <c r="L3" s="37" t="str">
        <f>IFERROR(VLOOKUP(D3,DB!A:I,9,0),"")</f>
        <v>Latis</v>
      </c>
      <c r="M3" s="136"/>
    </row>
    <row r="4" spans="1:13" ht="30.75">
      <c r="A4" s="37" t="s">
        <v>39070</v>
      </c>
      <c r="B4" s="37" t="str">
        <f>IFERROR(VLOOKUP(D4,DB!A:K,11,0),"")</f>
        <v>R5</v>
      </c>
      <c r="C4" s="37">
        <v>1</v>
      </c>
      <c r="D4" s="37" t="s">
        <v>31970</v>
      </c>
      <c r="E4" s="37" t="s">
        <v>38964</v>
      </c>
      <c r="F4" s="38">
        <v>45932.381701388891</v>
      </c>
      <c r="G4" s="39">
        <f ca="1">IFERROR(NOW()-F4,"-")</f>
        <v>0.33780497685074806</v>
      </c>
      <c r="H4" s="38">
        <v>45932.37128472222</v>
      </c>
      <c r="I4" s="37" t="str">
        <f>IFERROR(VLOOKUP(D4,DB!A:F,6,0),"")</f>
        <v>SCECO</v>
      </c>
      <c r="J4" s="37" t="str">
        <f>IFERROR(VLOOKUP(D4,DB!A:G,7,0),"")</f>
        <v>No BB Design</v>
      </c>
      <c r="K4" s="37" t="s">
        <v>39071</v>
      </c>
      <c r="L4" s="37" t="str">
        <f>IFERROR(VLOOKUP(D4,DB!A:I,9,0),"")</f>
        <v>Latis</v>
      </c>
      <c r="M4" s="136"/>
    </row>
    <row r="5" spans="1:13" ht="15">
      <c r="A5" s="37" t="s">
        <v>39072</v>
      </c>
      <c r="B5" s="37" t="str">
        <f>IFERROR(VLOOKUP(D5,DB!A:K,11,0),"")</f>
        <v>R5</v>
      </c>
      <c r="C5" s="37">
        <v>3</v>
      </c>
      <c r="D5" s="37" t="s">
        <v>38139</v>
      </c>
      <c r="E5" s="37" t="s">
        <v>39073</v>
      </c>
      <c r="F5" s="38">
        <v>45932.67728009259</v>
      </c>
      <c r="G5" s="39">
        <f ca="1">IFERROR(NOW()-F5,"-")</f>
        <v>4.2226273151754867E-2</v>
      </c>
      <c r="H5" s="38">
        <v>45932.670335648145</v>
      </c>
      <c r="I5" s="37" t="str">
        <f>IFERROR(VLOOKUP(D5,DB!A:F,6,0),"")</f>
        <v>SCECO</v>
      </c>
      <c r="J5" s="37" t="str">
        <f>IFERROR(VLOOKUP(D5,DB!A:G,7,0),"")</f>
        <v>Haj Removal</v>
      </c>
      <c r="K5" s="37" t="s">
        <v>39074</v>
      </c>
      <c r="L5" s="37" t="str">
        <f>IFERROR(VLOOKUP(D5,DB!A:I,9,0),"")</f>
        <v>Latis</v>
      </c>
      <c r="M5" s="136"/>
    </row>
    <row r="6" spans="1:13" ht="15">
      <c r="A6" s="37" t="s">
        <v>39072</v>
      </c>
      <c r="B6" s="37" t="str">
        <f>IFERROR(VLOOKUP(D6,DB!A:K,11,0),"")</f>
        <v>R5</v>
      </c>
      <c r="C6" s="37">
        <v>1</v>
      </c>
      <c r="D6" s="37" t="s">
        <v>38165</v>
      </c>
      <c r="E6" s="37" t="s">
        <v>39073</v>
      </c>
      <c r="F6" s="38">
        <v>45932.67728009259</v>
      </c>
      <c r="G6" s="39">
        <f ca="1">IFERROR(NOW()-F6,"-")</f>
        <v>4.2226273151754867E-2</v>
      </c>
      <c r="H6" s="38">
        <v>45932.670335648145</v>
      </c>
      <c r="I6" s="37" t="str">
        <f>IFERROR(VLOOKUP(D6,DB!A:F,6,0),"")</f>
        <v>SCECO</v>
      </c>
      <c r="J6" s="37" t="str">
        <f>IFERROR(VLOOKUP(D6,DB!A:G,7,0),"")</f>
        <v>Haj Removal</v>
      </c>
      <c r="K6" s="37" t="s">
        <v>39075</v>
      </c>
      <c r="L6" s="37" t="str">
        <f>IFERROR(VLOOKUP(D6,DB!A:I,9,0),"")</f>
        <v>Latis</v>
      </c>
      <c r="M6" s="136"/>
    </row>
    <row r="7" spans="1:13" ht="15">
      <c r="A7" s="37" t="s">
        <v>39076</v>
      </c>
      <c r="B7" s="37" t="str">
        <f>IFERROR(VLOOKUP(D7,DB!A:K,11,0),"")</f>
        <v>R5</v>
      </c>
      <c r="C7" s="37">
        <v>4</v>
      </c>
      <c r="D7" s="37" t="s">
        <v>38392</v>
      </c>
      <c r="E7" s="37" t="s">
        <v>38964</v>
      </c>
      <c r="F7" s="38">
        <v>45932.707476851851</v>
      </c>
      <c r="G7" s="39">
        <f ca="1">IFERROR(NOW()-F7,"-")</f>
        <v>1.2029513891320676E-2</v>
      </c>
      <c r="H7" s="38">
        <v>45932.699143518519</v>
      </c>
      <c r="I7" s="37" t="str">
        <f>IFERROR(VLOOKUP(D7,DB!A:F,6,0),"")</f>
        <v>SCECO</v>
      </c>
      <c r="J7" s="37" t="str">
        <f>IFERROR(VLOOKUP(D7,DB!A:G,7,0),"")</f>
        <v>Haj Removal</v>
      </c>
      <c r="K7" s="37" t="s">
        <v>39077</v>
      </c>
      <c r="L7" s="37" t="str">
        <f>IFERROR(VLOOKUP(D7,DB!A:I,9,0),"")</f>
        <v>Latis</v>
      </c>
      <c r="M7" s="136"/>
    </row>
    <row r="8" spans="1:13" ht="15">
      <c r="A8" s="37"/>
      <c r="B8" s="37" t="str">
        <f>IFERROR(VLOOKUP(D8,DB!A:K,11,0),"")</f>
        <v/>
      </c>
      <c r="C8" s="37"/>
      <c r="D8" s="37"/>
      <c r="E8" s="37"/>
      <c r="F8" s="38"/>
      <c r="G8" s="39">
        <f ca="1">IFERROR(NOW()-F8,"-")</f>
        <v>45932.719506365742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45932.719506365742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45932.719506365742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45932.719506365742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45932.719506365742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45932.719506365742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45932.719506365742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45932.719506365742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45932.719506365742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45932.719506365742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45932.719506365742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45932.719506365742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45932.719506365742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45932.719506365742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45932.719506365742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45932.719506365742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45932.719506365742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45932.719506365742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45932.719506365742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45932.719506365742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45932.719506365742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45932.719506365742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45932.719506365742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45932.719506365742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45932.719506365742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45932.719506365742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45932.719506365742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45932.719506365742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45932.719506365742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45932.719506365742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45932.719506365742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45932.719506365742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45932.719506365742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45932.719506365742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45932.719506365742</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45932.719506365742</v>
      </c>
      <c r="H43" s="134"/>
      <c r="I43" s="92" t="str">
        <f>IFERROR(VLOOKUP(D43,DB!A:F,6,0),"")</f>
        <v/>
      </c>
      <c r="J43" s="92" t="str">
        <f>IFERROR(VLOOKUP(D43,DB!A:G,7,0),"")</f>
        <v/>
      </c>
      <c r="K43" s="92"/>
      <c r="L43" s="92" t="str">
        <f>IFERROR(VLOOKUP(D43,DB!A:I,9,0),"")</f>
        <v/>
      </c>
      <c r="M43" s="136"/>
    </row>
    <row r="44" spans="1:13" ht="15">
      <c r="A44" s="37"/>
      <c r="B44" s="37" t="str">
        <f>IFERROR(VLOOKUP(D44,DB!A:K,11,0),"")</f>
        <v/>
      </c>
      <c r="C44" s="37"/>
      <c r="D44" s="37"/>
      <c r="E44" s="37"/>
      <c r="F44" s="38"/>
      <c r="G44" s="39">
        <f ca="1">IFERROR(NOW()-F44,"-")</f>
        <v>45932.719506365742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45932.719506365742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45932.719506365742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45932.719506365742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45932.719506365742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45932.719506365742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45932.719506365742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45932.719506365742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45932.719506365742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45932.719506365742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45932.719506365742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45932.719506365742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45932.719506365742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45932.719506365742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45932.719506365742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45932.719506365742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45932.719506365742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45932.719506365742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45932.719506365742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45932.719506365742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45932.719506365742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45932.719506365742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45932.719506365742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45932.719506365742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45932.719506365742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45932.719506365742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45932.719506365742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45932.719506365742</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45932.719506365742</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45932.719506365742</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45932.719506365742</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45932.719506365742</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45932.719506365742</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45932.719506365742</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45932.719506365742</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45932.719506365742</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45932.719506365742</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45932.719506365742</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45932.719506365742</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45932.719506365742</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45932.719506365742</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45932.719506365742</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45932.719506365742</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45932.719506365742</v>
      </c>
      <c r="H87" s="38"/>
      <c r="I87" s="37" t="str">
        <f>IFERROR(VLOOKUP(D87,DB!A:F,6,0),"")</f>
        <v/>
      </c>
      <c r="J87" s="37" t="str">
        <f>IFERROR(VLOOKUP(D87,DB!A:G,7,0),"")</f>
        <v/>
      </c>
      <c r="K87" s="37"/>
      <c r="L87" s="37" t="str">
        <f>IFERROR(VLOOKUP(D87,DB!A:I,9,0),"")</f>
        <v/>
      </c>
      <c r="M87" s="136"/>
    </row>
    <row r="88" spans="1:13" ht="15">
      <c r="A88" s="37"/>
      <c r="B88" s="37" t="str">
        <f>IFERROR(VLOOKUP(D88,DB!A:K,11,0),"")</f>
        <v/>
      </c>
      <c r="C88" s="37"/>
      <c r="D88" s="37"/>
      <c r="E88" s="37"/>
      <c r="F88" s="38"/>
      <c r="G88" s="39">
        <f ca="1">IFERROR(NOW()-F88,"-")</f>
        <v>45932.719506365742</v>
      </c>
      <c r="H88" s="38"/>
      <c r="I88" s="37" t="str">
        <f>IFERROR(VLOOKUP(D88,DB!A:F,6,0),"")</f>
        <v/>
      </c>
      <c r="J88" s="37" t="str">
        <f>IFERROR(VLOOKUP(D88,DB!A:G,7,0),"")</f>
        <v/>
      </c>
      <c r="K88" s="37"/>
      <c r="L88" s="37" t="str">
        <f>IFERROR(VLOOKUP(D88,DB!A:I,9,0),"")</f>
        <v/>
      </c>
      <c r="M88" s="136"/>
    </row>
    <row r="89" spans="1:13" ht="15">
      <c r="A89" s="37"/>
      <c r="B89" s="37" t="str">
        <f>IFERROR(VLOOKUP(D89,DB!A:K,11,0),"")</f>
        <v/>
      </c>
      <c r="C89" s="37"/>
      <c r="D89" s="37"/>
      <c r="E89" s="37"/>
      <c r="F89" s="38"/>
      <c r="G89" s="39">
        <f ca="1">IFERROR(NOW()-F89,"-")</f>
        <v>45932.719506365742</v>
      </c>
      <c r="H89" s="38"/>
      <c r="I89" s="37" t="str">
        <f>IFERROR(VLOOKUP(D89,DB!A:F,6,0),"")</f>
        <v/>
      </c>
      <c r="J89" s="37" t="str">
        <f>IFERROR(VLOOKUP(D89,DB!A:G,7,0),"")</f>
        <v/>
      </c>
      <c r="K89" s="37"/>
      <c r="L89" s="37" t="str">
        <f>IFERROR(VLOOKUP(D89,DB!A:I,9,0),"")</f>
        <v/>
      </c>
      <c r="M89" s="136"/>
    </row>
    <row r="90" spans="1:13" ht="15">
      <c r="A90" s="92"/>
      <c r="B90" s="92" t="str">
        <f>IFERROR(VLOOKUP(D90,DB!A:K,11,0),"")</f>
        <v/>
      </c>
      <c r="C90" s="92"/>
      <c r="D90" s="92"/>
      <c r="E90" s="92"/>
      <c r="F90" s="134"/>
      <c r="G90" s="135">
        <f ca="1">IFERROR(NOW()-F90,"-")</f>
        <v>45932.719506365742</v>
      </c>
      <c r="H90" s="134"/>
      <c r="I90" s="92" t="str">
        <f>IFERROR(VLOOKUP(D90,DB!A:F,6,0),"")</f>
        <v/>
      </c>
      <c r="J90" s="92" t="str">
        <f>IFERROR(VLOOKUP(D90,DB!A:G,7,0),"")</f>
        <v/>
      </c>
      <c r="K90" s="92"/>
      <c r="L90" s="92" t="str">
        <f>IFERROR(VLOOKUP(D90,DB!A:I,9,0),"")</f>
        <v/>
      </c>
      <c r="M90" s="136"/>
    </row>
    <row r="91" spans="1:13" ht="15">
      <c r="A91" s="92"/>
      <c r="B91" s="92" t="str">
        <f>IFERROR(VLOOKUP(D91,DB!A:K,11,0),"")</f>
        <v/>
      </c>
      <c r="C91" s="92"/>
      <c r="D91" s="92"/>
      <c r="E91" s="92"/>
      <c r="F91" s="134"/>
      <c r="G91" s="135">
        <f ca="1">IFERROR(NOW()-F91,"-")</f>
        <v>45932.719506365742</v>
      </c>
      <c r="H91" s="134"/>
      <c r="I91" s="92" t="str">
        <f>IFERROR(VLOOKUP(D91,DB!A:F,6,0),"")</f>
        <v/>
      </c>
      <c r="J91" s="92" t="str">
        <f>IFERROR(VLOOKUP(D91,DB!A:G,7,0),"")</f>
        <v/>
      </c>
      <c r="K91" s="92"/>
      <c r="L91" s="92" t="str">
        <f>IFERROR(VLOOKUP(D91,DB!A:I,9,0),"")</f>
        <v/>
      </c>
    </row>
    <row r="92" spans="1:13" ht="15">
      <c r="A92" s="37"/>
      <c r="B92" s="37" t="str">
        <f>IFERROR(VLOOKUP(D92,DB!A:K,11,0),"")</f>
        <v/>
      </c>
      <c r="C92" s="37"/>
      <c r="D92" s="37"/>
      <c r="E92" s="37"/>
      <c r="F92" s="38"/>
      <c r="G92" s="39">
        <f ca="1">IFERROR(NOW()-F92,"-")</f>
        <v>45932.719506365742</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45932.719506365742</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45932.719506365742</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45932.719506365742</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45932.719506365742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45932.719506365742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45932.719506365742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45932.719506365742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45932.719506365742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45932.719506365742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45932.719506365742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45932.719506365742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45932.719506365742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45932.719506365742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45932.719506365742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45932.719506365742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45932.719506365742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45932.719506365742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45932.719506365742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45932.719506365742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45932.719506365742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45932.719506365742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45932.719506365742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45932.719506365742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45932.719506365742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45932.719506365742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45932.719506365742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45932.719506365742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45932.719506365742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45932.719506365742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45932.719506365742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45932.719506365742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45932.719506365742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45932.719506365742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45932.719506365742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45932.719506365742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45932.719506365742</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45932.719506365742</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45932.719506365742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45932.719506365742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45932.719506365742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45932.719506365742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45932.719506365742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45932.719506365742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45932.719506365742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45932.719506365742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45932.719506365742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45932.719506365742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45932.719506365742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45932.719506365742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45932.719506365742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45932.719506365742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45932.719506365742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45932.719506365742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45932.719506365742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45932.719506365742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45932.719506365742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45932.719506365742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45932.719506365742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45932.719506365742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45932.719506365742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45932.719506365742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45932.719506365742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45932.719506365742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45932.719506365742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45932.719506365742</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45932.719506365742</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45932.719506365742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45932.719506365742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45932.719506365742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45932.719506365742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45932.719506365742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45932.719506365742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45932.719506365742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45932.719506365742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45932.719506365742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45932.719506365742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45932.719506365742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45932.719506365742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45932.719506365742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45932.719506365742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45932.719506365742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45932.719506365742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45932.719506365742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45932.719506365742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45932.719506365742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45932.719506365742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45932.719506365742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45932.719506365742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45932.719506365742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45932.719506365742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45932.719506365742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45932.719506365742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45932.719506365742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45932.719506365742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45932.719506365742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45932.719506365742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45932.719506365742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45932.719506365742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45932.719506365742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45932.719506365742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45932.719506365742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45932.719506365742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45932.719506365742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45932.719506365742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45932.719506365742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45932.719506365742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45932.719506365742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45932.719506365742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45932.719506365742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45932.719506365742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45932.719506365742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45932.719506365742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45932.719506365742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45932.719506365742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45932.719506365742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45932.719506365742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45932.719506365742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45932.719506365742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45932.719506365742</v>
      </c>
      <c r="H211" s="38"/>
      <c r="I211" s="37" t="str">
        <f>IFERROR(VLOOKUP(D211,DB!A:F,6,0),"")</f>
        <v/>
      </c>
      <c r="J211" s="37" t="str">
        <f>IFERROR(VLOOKUP(D211,DB!A:G,7,0),"")</f>
        <v/>
      </c>
      <c r="K211" s="37"/>
      <c r="L211" s="37" t="str">
        <f>IFERROR(VLOOKUP(D211,DB!A:I,9,0),"")</f>
        <v/>
      </c>
    </row>
    <row r="212" spans="1:12" ht="15">
      <c r="A212" s="92"/>
      <c r="B212" s="92" t="str">
        <f>IFERROR(VLOOKUP(D212,DB!A:K,11,0),"")</f>
        <v/>
      </c>
      <c r="C212" s="92"/>
      <c r="D212" s="92"/>
      <c r="E212" s="92"/>
      <c r="F212" s="134"/>
      <c r="G212" s="135">
        <f ca="1">IFERROR(NOW()-F212,"-")</f>
        <v>45932.719506365742</v>
      </c>
      <c r="H212" s="134"/>
      <c r="I212" s="92" t="str">
        <f>IFERROR(VLOOKUP(D212,DB!A:F,6,0),"")</f>
        <v/>
      </c>
      <c r="J212" s="92" t="str">
        <f>IFERROR(VLOOKUP(D212,DB!A:G,7,0),"")</f>
        <v/>
      </c>
      <c r="K212" s="92"/>
      <c r="L212" s="92" t="str">
        <f>IFERROR(VLOOKUP(D212,DB!A:I,9,0),"")</f>
        <v/>
      </c>
    </row>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9" ht="15"/>
    <row r="490" ht="15"/>
    <row r="491" ht="15"/>
    <row r="492" ht="15"/>
    <row r="493" ht="15"/>
    <row r="494" ht="15"/>
    <row r="495" ht="15"/>
    <row r="496"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1" ht="15"/>
    <row r="532" ht="15"/>
    <row r="533" ht="15"/>
    <row r="534" ht="15"/>
    <row r="535" ht="15"/>
    <row r="536" ht="15"/>
    <row r="537" ht="15"/>
    <row r="538" ht="15"/>
    <row r="539" ht="15"/>
    <row r="540" ht="15"/>
    <row r="542" ht="15"/>
    <row r="543" ht="15"/>
    <row r="544" ht="15"/>
    <row r="547" ht="15"/>
    <row r="548" ht="15"/>
    <row r="549" ht="15"/>
    <row r="550"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4" ht="15"/>
    <row r="865" ht="15"/>
    <row r="866" ht="15"/>
    <row r="867" ht="15"/>
    <row r="871" ht="15"/>
    <row r="872" ht="15"/>
    <row r="882" ht="15"/>
    <row r="887" ht="15"/>
    <row r="898" ht="15"/>
    <row r="899" ht="15"/>
    <row r="906" ht="15"/>
    <row r="907" ht="15"/>
    <row r="911" ht="15"/>
    <row r="912" ht="15"/>
    <row r="913" ht="15"/>
    <row r="920" ht="15"/>
    <row r="921" ht="15"/>
    <row r="922" ht="15"/>
    <row r="923" ht="15"/>
    <row r="925" ht="15"/>
    <row r="926" ht="15"/>
    <row r="927" ht="15"/>
    <row r="930" ht="15"/>
    <row r="931" ht="15"/>
    <row r="932" ht="15"/>
    <row r="933" ht="15"/>
    <row r="935" ht="15"/>
    <row r="936" ht="15"/>
    <row r="937" ht="15"/>
    <row r="938" ht="15"/>
    <row r="939" ht="15"/>
    <row r="940" ht="15"/>
    <row r="942" ht="15"/>
    <row r="943" ht="15"/>
    <row r="945" ht="15"/>
    <row r="946" ht="15"/>
    <row r="948" ht="15"/>
    <row r="949" ht="15"/>
    <row r="950" ht="15"/>
    <row r="952" ht="15"/>
    <row r="953" ht="15"/>
    <row r="954" ht="15"/>
    <row r="955" ht="15"/>
    <row r="956" ht="15"/>
    <row r="960" ht="15"/>
    <row r="961" ht="15"/>
    <row r="962" ht="15"/>
    <row r="963" ht="15"/>
    <row r="966" ht="15"/>
    <row r="967" ht="15"/>
    <row r="970" ht="15"/>
    <row r="1011" ht="15"/>
    <row r="1012" ht="15"/>
    <row r="1015" ht="15"/>
    <row r="1016" ht="15"/>
    <row r="1023" ht="15"/>
    <row r="1024" ht="15"/>
    <row r="1027" ht="15"/>
    <row r="1029" ht="15"/>
    <row r="1031" ht="15"/>
    <row r="1032" ht="15"/>
    <row r="1033" ht="15"/>
    <row r="1036" ht="15"/>
    <row r="1037" ht="15"/>
    <row r="1039" ht="15"/>
    <row r="1042" ht="15"/>
    <row r="1043" ht="15"/>
    <row r="1045" ht="15"/>
    <row r="1046" ht="15"/>
    <row r="1047" ht="15"/>
    <row r="1048" ht="15"/>
    <row r="1049" ht="15"/>
    <row r="1052" ht="15"/>
    <row r="1053" ht="15"/>
    <row r="1054" ht="15"/>
    <row r="1055" ht="15"/>
    <row r="1056" ht="15"/>
    <row r="1057" ht="15"/>
    <row r="1059" ht="15"/>
    <row r="1061" ht="15"/>
    <row r="1063" ht="15"/>
    <row r="1064" ht="15"/>
    <row r="1065" ht="15"/>
    <row r="1067" ht="15"/>
    <row r="1068" ht="15"/>
    <row r="1069" ht="15"/>
    <row r="1070" ht="15"/>
    <row r="1071" ht="15"/>
    <row r="1072" ht="15"/>
    <row r="1073" ht="15"/>
    <row r="1075" ht="15"/>
    <row r="1076" ht="15"/>
    <row r="1077" ht="15"/>
    <row r="1082" ht="15"/>
    <row r="1083" ht="15"/>
    <row r="1087" ht="15"/>
    <row r="1088" ht="15"/>
    <row r="1089" ht="15"/>
    <row r="1092" ht="15"/>
    <row r="1094" ht="15"/>
    <row r="1098" ht="15"/>
    <row r="1102" ht="15"/>
    <row r="1108" ht="15"/>
    <row r="1109" ht="15"/>
    <row r="1111" ht="15"/>
    <row r="1112" ht="15"/>
    <row r="1114" ht="15"/>
    <row r="1117" ht="15"/>
    <row r="1118" ht="15"/>
    <row r="1120" ht="15"/>
    <row r="1122" ht="15"/>
    <row r="1124" ht="15"/>
    <row r="1126" ht="15"/>
    <row r="1127" ht="15"/>
    <row r="1128" ht="15"/>
    <row r="1130" ht="15"/>
    <row r="1131" ht="15"/>
    <row r="1132" ht="15"/>
    <row r="1133" ht="15"/>
    <row r="1136" ht="15"/>
    <row r="1310" ht="15"/>
    <row r="1311" ht="15"/>
    <row r="1321" ht="15"/>
    <row r="1322" ht="15"/>
    <row r="1323" ht="15"/>
    <row r="1329" ht="15"/>
    <row r="1330" ht="15"/>
    <row r="1331" ht="15"/>
    <row r="1332" ht="15"/>
    <row r="1334" ht="15"/>
    <row r="1337" ht="15"/>
    <row r="1338" ht="15"/>
    <row r="1339" ht="15"/>
    <row r="1340" ht="15"/>
    <row r="1342" ht="15"/>
    <row r="1343" ht="15"/>
    <row r="1345" ht="15"/>
    <row r="1346" ht="15"/>
    <row r="1347" ht="15"/>
    <row r="1348" ht="15"/>
    <row r="1350" ht="15"/>
    <row r="1351" ht="15"/>
    <row r="1352" ht="15"/>
    <row r="1355" ht="15"/>
    <row r="1356" ht="15"/>
    <row r="1359" ht="15"/>
    <row r="1360" ht="15"/>
    <row r="1361" ht="15"/>
    <row r="1362" ht="15"/>
    <row r="1363" ht="15"/>
    <row r="1364" ht="15"/>
    <row r="1365" ht="15"/>
    <row r="1366" ht="15"/>
    <row r="1368" ht="15"/>
    <row r="1370" ht="15"/>
    <row r="1371" ht="15"/>
    <row r="1372" ht="15"/>
    <row r="1375" ht="15"/>
    <row r="1385" ht="15"/>
    <row r="1388" ht="15"/>
    <row r="1389" ht="15"/>
    <row r="1393" ht="15"/>
  </sheetData>
  <dataValidations count="2">
    <dataValidation allowBlank="1" showInputMessage="1" showErrorMessage="1" sqref="E1" xr:uid="{920C6338-E771-4DAE-8C89-92A9093EA4DE}"/>
    <dataValidation type="list" allowBlank="1" showInputMessage="1" showErrorMessage="1" sqref="E2:E2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election activeCell="D9" sqref="D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39078</v>
      </c>
      <c r="B2" s="137" t="s">
        <v>5398</v>
      </c>
      <c r="C2" s="137">
        <v>1</v>
      </c>
      <c r="D2" s="137" t="s">
        <v>32861</v>
      </c>
      <c r="E2" s="137" t="s">
        <v>39079</v>
      </c>
      <c r="F2" s="138">
        <v>45929.14371527778</v>
      </c>
      <c r="G2" s="139">
        <f ca="1">IFERROR(NOW()-F2,"-")</f>
        <v>3.5757910879619885</v>
      </c>
      <c r="H2" s="137">
        <v>45929.455266203702</v>
      </c>
      <c r="I2" s="137" t="str">
        <f>IFERROR(VLOOKUP(D2,DB!A:F,6,0),"")</f>
        <v>SCECO</v>
      </c>
      <c r="J2" s="137" t="str">
        <f>IFERROR(VLOOKUP(D2,DB!A:G,7,0),"")</f>
        <v>In progress</v>
      </c>
      <c r="K2" s="137" t="s">
        <v>39080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39081</v>
      </c>
      <c r="B3" s="137" t="s">
        <v>5398</v>
      </c>
      <c r="C3" s="137">
        <v>1</v>
      </c>
      <c r="D3" s="137" t="s">
        <v>34463</v>
      </c>
      <c r="E3" s="137" t="s">
        <v>39079</v>
      </c>
      <c r="F3" s="138">
        <v>45926.772847222222</v>
      </c>
      <c r="G3" s="139">
        <f ca="1">IFERROR(NOW()-F3,"-")</f>
        <v>5.946659143519355</v>
      </c>
      <c r="H3" s="137">
        <v>45927.449074074102</v>
      </c>
      <c r="I3" s="137" t="str">
        <f>IFERROR(VLOOKUP(D3,DB!A:F,6,0),"")</f>
        <v>SCECO</v>
      </c>
      <c r="J3" s="137" t="str">
        <f>IFERROR(VLOOKUP(D3,DB!A:G,7,0),"")</f>
        <v>Weak</v>
      </c>
      <c r="K3" s="137" t="s">
        <v>39080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39082</v>
      </c>
      <c r="B4" s="137" t="s">
        <v>5398</v>
      </c>
      <c r="C4" s="137">
        <v>1</v>
      </c>
      <c r="D4" s="137" t="s">
        <v>33408</v>
      </c>
      <c r="E4" s="137" t="s">
        <v>39079</v>
      </c>
      <c r="F4" s="138">
        <v>45931.800995370373</v>
      </c>
      <c r="G4" s="139">
        <f ca="1">IFERROR(NOW()-F4,"-")</f>
        <v>0.91851099536870606</v>
      </c>
      <c r="H4" s="138">
        <v>45931.881805555553</v>
      </c>
      <c r="I4" s="137" t="str">
        <f>IFERROR(VLOOKUP(D4,DB!A:F,6,0),"")</f>
        <v>SCECO</v>
      </c>
      <c r="J4" s="137" t="str">
        <f>IFERROR(VLOOKUP(D4,DB!A:G,7,0),"")</f>
        <v>Dead</v>
      </c>
      <c r="K4" s="137" t="s">
        <v>39080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39083</v>
      </c>
      <c r="B5" s="137" t="str">
        <f>IFERROR(VLOOKUP(D5,DB!A:K,11,0),"")</f>
        <v>R6</v>
      </c>
      <c r="C5" s="137">
        <v>2</v>
      </c>
      <c r="D5" s="137" t="s">
        <v>38735</v>
      </c>
      <c r="E5" s="137" t="s">
        <v>38964</v>
      </c>
      <c r="F5" s="140">
        <v>45932.56527777778</v>
      </c>
      <c r="G5" s="139">
        <f ca="1">IFERROR(NOW()-F5,"-")</f>
        <v>0.15422858796227956</v>
      </c>
      <c r="H5" s="140">
        <v>45932.600636574076</v>
      </c>
      <c r="I5" s="137" t="str">
        <f>IFERROR(VLOOKUP(D5,DB!A:F,6,0),"")</f>
        <v>Generator-SG</v>
      </c>
      <c r="J5" s="137" t="str">
        <f>IFERROR(VLOOKUP(D5,DB!A:G,7,0),"")</f>
        <v>Good</v>
      </c>
      <c r="K5" s="137" t="s">
        <v>39084</v>
      </c>
      <c r="L5" s="137" t="str">
        <f>IFERROR(VLOOKUP(D5,DB!A:I,9,0),"")</f>
        <v>Latis</v>
      </c>
    </row>
    <row r="6" spans="1:16383" ht="31.5" customHeight="1">
      <c r="A6" s="121" t="s">
        <v>39085</v>
      </c>
      <c r="B6" s="137" t="str">
        <f>IFERROR(VLOOKUP(D6,DB!A:K,11,0),"")</f>
        <v>R6</v>
      </c>
      <c r="C6" s="137">
        <v>4</v>
      </c>
      <c r="D6" s="137" t="s">
        <v>38903</v>
      </c>
      <c r="E6" s="137" t="s">
        <v>38964</v>
      </c>
      <c r="F6" s="140">
        <v>45932.626550925925</v>
      </c>
      <c r="G6" s="139">
        <f t="shared" ref="G6:G17" ca="1" si="0">IFERROR(NOW()-F6,"-")</f>
        <v>9.2955208332568873E-2</v>
      </c>
      <c r="H6" s="140">
        <v>45932.645150462966</v>
      </c>
      <c r="I6" s="137" t="str">
        <f>IFERROR(VLOOKUP(D6,DB!A:F,6,0),"")</f>
        <v>SCECO</v>
      </c>
      <c r="J6" s="137" t="str">
        <f>IFERROR(VLOOKUP(D6,DB!A:G,7,0),"")</f>
        <v>Dead</v>
      </c>
      <c r="K6" s="137" t="s">
        <v>39086</v>
      </c>
      <c r="L6" s="137" t="str">
        <f>IFERROR(VLOOKUP(D6,DB!A:I,9,0),"")</f>
        <v>Latis</v>
      </c>
    </row>
    <row r="7" spans="1:16383" ht="31.5" customHeight="1">
      <c r="A7" s="121" t="s">
        <v>39087</v>
      </c>
      <c r="B7" s="137" t="str">
        <f>IFERROR(VLOOKUP(D7,DB!A:K,11,0),"")</f>
        <v>R6</v>
      </c>
      <c r="C7" s="137">
        <v>3</v>
      </c>
      <c r="D7" s="137" t="s">
        <v>33205</v>
      </c>
      <c r="E7" s="137" t="s">
        <v>38964</v>
      </c>
      <c r="F7" s="140">
        <v>45932.675509259258</v>
      </c>
      <c r="G7" s="139">
        <f t="shared" ca="1" si="0"/>
        <v>4.3996874999720603E-2</v>
      </c>
      <c r="H7" s="140">
        <v>45932.700173611112</v>
      </c>
      <c r="I7" s="137" t="str">
        <f>IFERROR(VLOOKUP(D7,DB!A:F,6,0),"")</f>
        <v>SCECO</v>
      </c>
      <c r="J7" s="137" t="str">
        <f>IFERROR(VLOOKUP(D7,DB!A:G,7,0),"")</f>
        <v>Dead</v>
      </c>
      <c r="K7" s="137" t="s">
        <v>39088</v>
      </c>
      <c r="L7" s="137" t="str">
        <f>IFERROR(VLOOKUP(D7,DB!A:I,9,0),"")</f>
        <v>Latis</v>
      </c>
    </row>
    <row r="8" spans="1:16383" ht="31.5" customHeight="1">
      <c r="A8" s="121" t="s">
        <v>39089</v>
      </c>
      <c r="B8" s="137" t="str">
        <f>IFERROR(VLOOKUP(D8,DB!A:K,11,0),"")</f>
        <v>R6</v>
      </c>
      <c r="C8" s="137">
        <v>2</v>
      </c>
      <c r="D8" s="137" t="s">
        <v>35956</v>
      </c>
      <c r="E8" s="137" t="s">
        <v>38964</v>
      </c>
      <c r="F8" s="140">
        <v>45932.681759259256</v>
      </c>
      <c r="G8" s="139">
        <f t="shared" ca="1" si="0"/>
        <v>3.7746875001175795E-2</v>
      </c>
      <c r="H8" s="140">
        <v>45932.687557870369</v>
      </c>
      <c r="I8" s="137" t="str">
        <f>IFERROR(VLOOKUP(D8,DB!A:F,6,0),"")</f>
        <v>SCECO</v>
      </c>
      <c r="J8" s="137" t="str">
        <f>IFERROR(VLOOKUP(D8,DB!A:G,7,0),"")</f>
        <v>Dead</v>
      </c>
      <c r="K8" s="137" t="s">
        <v>39088</v>
      </c>
      <c r="L8" s="137" t="str">
        <f>IFERROR(VLOOKUP(D8,DB!A:I,9,0),"")</f>
        <v>Latis</v>
      </c>
    </row>
    <row r="9" spans="1:16383" ht="31.5" customHeight="1">
      <c r="A9" s="121"/>
      <c r="B9" s="137" t="str">
        <f>IFERROR(VLOOKUP(D9,DB!A:K,11,0),"")</f>
        <v/>
      </c>
      <c r="C9" s="137"/>
      <c r="D9" s="137"/>
      <c r="E9" s="137"/>
      <c r="F9" s="140"/>
      <c r="G9" s="139">
        <f t="shared" ca="1" si="0"/>
        <v>45932.719506134257</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t="shared" ca="1" si="0"/>
        <v>45932.719506134257</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t="shared" ca="1" si="0"/>
        <v>45932.719506134257</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t="shared" ca="1" si="0"/>
        <v>45932.719506134257</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t="shared" ca="1" si="0"/>
        <v>45932.719506134257</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40"/>
      <c r="G14" s="139">
        <f t="shared" ca="1" si="0"/>
        <v>45932.719506134257</v>
      </c>
      <c r="H14" s="140"/>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40"/>
      <c r="G15" s="139">
        <f t="shared" ca="1" si="0"/>
        <v>45932.719506134257</v>
      </c>
      <c r="H15" s="140"/>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40"/>
      <c r="G16" s="139">
        <f t="shared" ca="1" si="0"/>
        <v>45932.719506134257</v>
      </c>
      <c r="H16" s="140"/>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40"/>
      <c r="G17" s="139">
        <f t="shared" ca="1" si="0"/>
        <v>45932.719506134257</v>
      </c>
      <c r="H17" s="140"/>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45932.719506365742</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45932.719506365742</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45932.719506365742</v>
      </c>
      <c r="H20" s="137"/>
      <c r="I20" s="137" t="str">
        <f>IFERROR(VLOOKUP(D20,DB!A:F,6,0),"")</f>
        <v/>
      </c>
      <c r="J20" s="137" t="str">
        <f>IFERROR(VLOOKUP(D20,DB!A:G,7,0),"")</f>
        <v/>
      </c>
      <c r="K20" s="137"/>
      <c r="L20" s="137" t="str">
        <f>IFERROR(VLOOKUP(D20,DB!A:I,9,0),"")</f>
        <v/>
      </c>
    </row>
    <row r="21" spans="1:12" ht="31.5" customHeight="1">
      <c r="A21" s="121"/>
      <c r="B21" s="137" t="str">
        <f>IFERROR(VLOOKUP(D21,DB!A:K,11,0),"")</f>
        <v/>
      </c>
      <c r="C21" s="137"/>
      <c r="D21" s="137"/>
      <c r="E21" s="137"/>
      <c r="F21" s="137"/>
      <c r="G21" s="137">
        <f ca="1">IFERROR(NOW()-F21,"-")</f>
        <v>45932.719506365742</v>
      </c>
      <c r="H21" s="137"/>
      <c r="I21" s="137" t="str">
        <f>IFERROR(VLOOKUP(D21,DB!A:F,6,0),"")</f>
        <v/>
      </c>
      <c r="J21" s="137" t="str">
        <f>IFERROR(VLOOKUP(D21,DB!A:G,7,0),"")</f>
        <v/>
      </c>
      <c r="K21" s="137"/>
      <c r="L21" s="137" t="str">
        <f>IFERROR(VLOOKUP(D21,DB!A:I,9,0),"")</f>
        <v/>
      </c>
    </row>
    <row r="22" spans="1:12" ht="31.5" customHeight="1">
      <c r="A22" s="121"/>
      <c r="B22" s="137" t="str">
        <f>IFERROR(VLOOKUP(D22,DB!A:K,11,0),"")</f>
        <v/>
      </c>
      <c r="C22" s="137"/>
      <c r="D22" s="137"/>
      <c r="E22" s="137"/>
      <c r="F22" s="137"/>
      <c r="G22" s="137">
        <f ca="1">IFERROR(NOW()-F22,"-")</f>
        <v>45932.719506365742</v>
      </c>
      <c r="H22" s="137"/>
      <c r="I22" s="137" t="str">
        <f>IFERROR(VLOOKUP(D22,DB!A:F,6,0),"")</f>
        <v/>
      </c>
      <c r="J22" s="137" t="str">
        <f>IFERROR(VLOOKUP(D22,DB!A:G,7,0),"")</f>
        <v/>
      </c>
      <c r="K22" s="137"/>
      <c r="L22" s="137" t="str">
        <f>IFERROR(VLOOKUP(D22,DB!A:I,9,0),"")</f>
        <v/>
      </c>
    </row>
    <row r="23" spans="1:12" ht="31.5" customHeight="1">
      <c r="A23" s="121"/>
      <c r="B23" s="137" t="str">
        <f>IFERROR(VLOOKUP(D23,DB!A:K,11,0),"")</f>
        <v/>
      </c>
      <c r="C23" s="137"/>
      <c r="D23" s="137"/>
      <c r="E23" s="137"/>
      <c r="F23" s="137"/>
      <c r="G23" s="137">
        <f ca="1">IFERROR(NOW()-F23,"-")</f>
        <v>45932.719506365742</v>
      </c>
      <c r="H23" s="137"/>
      <c r="I23" s="137" t="str">
        <f>IFERROR(VLOOKUP(D23,DB!A:F,6,0),"")</f>
        <v/>
      </c>
      <c r="J23" s="137" t="str">
        <f>IFERROR(VLOOKUP(D23,DB!A:G,7,0),"")</f>
        <v/>
      </c>
      <c r="K23" s="137"/>
      <c r="L23" s="137" t="str">
        <f>IFERROR(VLOOKUP(D23,DB!A:I,9,0),"")</f>
        <v/>
      </c>
    </row>
    <row r="24" spans="1:12" ht="31.5" customHeight="1">
      <c r="A24" s="121"/>
      <c r="B24" s="137" t="str">
        <f>IFERROR(VLOOKUP(D24,DB!A:K,11,0),"")</f>
        <v/>
      </c>
      <c r="C24" s="137"/>
      <c r="D24" s="137"/>
      <c r="E24" s="137"/>
      <c r="F24" s="137"/>
      <c r="G24" s="137">
        <f ca="1">IFERROR(NOW()-F24,"-")</f>
        <v>45932.719506365742</v>
      </c>
      <c r="H24" s="137"/>
      <c r="I24" s="137" t="str">
        <f>IFERROR(VLOOKUP(D24,DB!A:F,6,0),"")</f>
        <v/>
      </c>
      <c r="J24" s="137" t="str">
        <f>IFERROR(VLOOKUP(D24,DB!A:G,7,0),"")</f>
        <v/>
      </c>
      <c r="K24" s="137"/>
      <c r="L24" s="137" t="str">
        <f>IFERROR(VLOOKUP(D24,DB!A:I,9,0),"")</f>
        <v/>
      </c>
    </row>
    <row r="25" spans="1:12" ht="31.5" customHeight="1">
      <c r="A25" s="121"/>
      <c r="B25" s="120" t="str">
        <f>IFERROR(VLOOKUP(D25,DB!A:K,11,0),"")</f>
        <v/>
      </c>
      <c r="C25" s="122"/>
      <c r="D25" s="120"/>
      <c r="E25" s="123"/>
      <c r="F25" s="124"/>
      <c r="G25" s="89">
        <f ca="1">IFERROR(NOW()-F25,"-")</f>
        <v>45932.719506365742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45932.719506365742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45932.719506365742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45932.719506365742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45932.719506365742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45932.719506365742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45932.719506365742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45932.719506365742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45932.719506365742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45932.719506365742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45932.719506365742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45932.719506365742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45932.719506365742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45932.719506365742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45932.719506365742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45932.719506365742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45932.719506365742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45932.719506365742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45932.719506365742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45932.719506365742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45932.719506365742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45932.719506365742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45932.719506365742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45932.719506365742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45932.719506365742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45932.719506365742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45932.719506365742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45932.719506365742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45932.719506365742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45932.719506365742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45932.719506365742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45932.719506365742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45932.719506365742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45932.719506365742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45932.719506365742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45932.719506365742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45932.719506365742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45932.719506365742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45932.719506365742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45932.719506365742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45932.719506365742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45932.719506365742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45932.719506365742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45932.719506365742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45932.719506365742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45932.719506365742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45932.719506365742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45932.719506365742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45932.719506365742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45932.719506365742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45932.719506365742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45932.719506365742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45932.719506365742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45932.719506365742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45932.719506365742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45932.719506365742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45932.719506365742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45932.719506365742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45932.719506365742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45932.719506365742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45932.719506365742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45932.719506365742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45932.719506365742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45932.719506365742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45932.719506365742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45932.719506365742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45932.719506365742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45932.719506365742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45932.719506365742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45932.719506365742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45932.719506365742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45932.719506365742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45932.719506365742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45932.719506365742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45932.719506365742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45932.719506365742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45932.719506365742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45932.719506365742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45932.719506365742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45932.719506365742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45932.719506365742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45932.719506365742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45932.719506365742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45932.719506365742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45932.719506365742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45932.719506365742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45932.719506365742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45932.719506365742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45932.719506365742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45932.719506365742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45932.719506365742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45932.719506365742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45932.719506365742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45932.719506365742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45932.719506365742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45932.719506365742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45932.719506365742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45932.719506365742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45932.719506365742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45932.719506365742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45932.719506365742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45932.719506365742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45932.719506365742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45932.719506365742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45932.719506365742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45932.719506365742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45932.719506365742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45932.719506365742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45932.719506365742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45932.719506365742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45932.719506365742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45932.719506365742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45932.719506365742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45932.719506365742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45932.719506365742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45932.719506365742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45932.719506365742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45932.719506365742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45932.719506365742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45932.719506365742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45932.719506365742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45932.719506365742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45932.719506365742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45932.719506365742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45932.719506365742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45932.719506365742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45932.719506365742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45932.719506365742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45932.719506365742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45932.719506365742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45932.719506365742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45932.719506365742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45932.719506365742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45932.719506365742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45932.719506365742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45932.719506365742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45932.719506365742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45932.719506365742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45932.719506365742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45932.719506365742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45932.719506365742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45932.719506365742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45932.719506365742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45932.719506365742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45932.719506365742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45932.719506365742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45932.719506365742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45932.719506365742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45932.719506365742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45932.719506365742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45932.719506365742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45932.719506365742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45932.719506365742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45932.719506365742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45932.719506365742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45932.719506365742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45932.719506365742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45932.719506365742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45932.719506365742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45932.719506365742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45932.719506365742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45932.719506365742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45932.719506365742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45932.719506365742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45932.719506365742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45932.719506365742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45932.719506365742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45932.719506365742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45932.719506365742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45932.719506365742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45932.719506365742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45932.719506365742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45932.719506365742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45932.719506365742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45932.719506365742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45932.719506365742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45932.719506365742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45932.719506365742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45932.719506365742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45932.719506365742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45932.719506365742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45932.719506365742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45932.719506365742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45932.719506365742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45932.719506365742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45932.719506365742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45932.719506365742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45932.719506365742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45932.719506365742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45932.719506365742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45932.719506365742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45932.719506365742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45932.719506365742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45932.719506365742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45932.719506365742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45932.719506365742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45932.719506365742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45932.719506365742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45932.719506365742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45932.719506365742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45932.719506365742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45932.719506365742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45932.719506365742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45932.719506365742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45932.719506365742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45932.719506365742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45932.719506365742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45932.719506365742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45932.719506365742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45932.719506365742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45932.719506365742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45932.719506365742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45932.719506365742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45932.719506365742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45932.719506365742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45932.719506365742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45932.719506365742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45932.719506365742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45932.719506365742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45932.719506365742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45932.719506365742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45932.719506365742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45932.719506365742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45932.719506365742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45932.719506365742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45932.719506365742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45932.719506365742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45932.719506365742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45932.719506365742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45932.719506365742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45932.719506365742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45932.719506365742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45932.719506365742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45932.719506365742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45932.719506365742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45932.719506365742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45932.719506365742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45932.719506365742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45932.719506365742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45932.719506365742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45932.719506365742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45932.719506365742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45932.719506365742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45932.719506365742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45932.719506365742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45932.719506365742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45932.719506365742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45932.719506365742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45932.719506365742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45932.719506365742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45932.719506365742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45932.719506365742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45932.719506365742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45932.719506365742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45932.719506365742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45932.719506365742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45932.719506365742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45932.719506365742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45932.719506365742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45932.719506365742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45932.719506365742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45932.719506365742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45932.719506365742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45932.719506365742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45932.719506365742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45932.719506365742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45932.719506365742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45932.719506365742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45932.719506365742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45932.719506365742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45932.719506365742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45932.719506365742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45932.719506365742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45932.719506365742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45932.719506365742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45932.719506365742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45932.719506365742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45932.719506365742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45932.719506365742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45932.719506365742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45932.719506365742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45932.719506365742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45932.719506365742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45932.719506365742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45932.719506365742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45932.719506365742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45932.719506365742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45932.719506365742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45932.719506365742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45932.719506365742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45932.719506365742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45932.719506365742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45932.719506365742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45932.719506365742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45932.719506365742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45932.719506365742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45932.719506365742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45932.719506365742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45932.719506365742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45932.719506365742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45932.719506365742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45932.719506365742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45932.719506365742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45932.719506365742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45932.719506365742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45932.719506365742</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2025-10-02T14:16:05Z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